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chartsheets/sheet1.xml" ContentType="application/vnd.openxmlformats-officedocument.spreadsheetml.chart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charts/chart11.xml" ContentType="application/vnd.openxmlformats-officedocument.drawingml.chart+xml"/>
  <Override PartName="/xl/drawings/drawing6.xml" ContentType="application/vnd.openxmlformats-officedocument.drawingml.chartshapes+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ThisWorkbook" hidePivotFieldList="1"/>
  <mc:AlternateContent xmlns:mc="http://schemas.openxmlformats.org/markup-compatibility/2006">
    <mc:Choice Requires="x15">
      <x15ac:absPath xmlns:x15ac="http://schemas.microsoft.com/office/spreadsheetml/2010/11/ac" url="C:\➡️ Documentos\3️⃣ Sitio web conocii.com\C) Docs públicos descargables\Excelencia operativa y MC\"/>
    </mc:Choice>
  </mc:AlternateContent>
  <xr:revisionPtr revIDLastSave="0" documentId="13_ncr:1_{E147F443-3847-41AF-A13D-0A72588CE1AD}" xr6:coauthVersionLast="47" xr6:coauthVersionMax="47" xr10:uidLastSave="{00000000-0000-0000-0000-000000000000}"/>
  <bookViews>
    <workbookView xWindow="-110" yWindow="-110" windowWidth="19420" windowHeight="10300" tabRatio="934" xr2:uid="{00000000-000D-0000-FFFF-FFFF00000000}"/>
  </bookViews>
  <sheets>
    <sheet name="Plan de acción" sheetId="67" r:id="rId1"/>
    <sheet name="Resultados" sheetId="68" r:id="rId2"/>
    <sheet name="Explicación 5W-2H" sheetId="65" r:id="rId3"/>
    <sheet name="Metrics" sheetId="24" state="hidden" r:id="rId4"/>
    <sheet name="Six Sigma Follow-up" sheetId="26" state="hidden" r:id="rId5"/>
    <sheet name="Progress Chart" sheetId="16" state="hidden" r:id="rId6"/>
    <sheet name="template_project" sheetId="15" state="hidden" r:id="rId7"/>
  </sheets>
  <externalReferences>
    <externalReference r:id="rId8"/>
    <externalReference r:id="rId9"/>
    <externalReference r:id="rId10"/>
    <externalReference r:id="rId11"/>
  </externalReferences>
  <definedNames>
    <definedName name="_xlnm._FilterDatabase" localSheetId="0" hidden="1">'Plan de acción'!$A$8:$I$8</definedName>
    <definedName name="_xlnm.Print_Area" localSheetId="0">'Plan de acción'!$A$1:$BN$39</definedName>
    <definedName name="AreaList">[1]AreaList!$A$1:$A$65536</definedName>
    <definedName name="CountryList">[1]CountryList!$A$1:$A$40</definedName>
    <definedName name="DistCodeList">[1]DistList!$A$1</definedName>
    <definedName name="DistNameList">[1]DistList!$B$1</definedName>
    <definedName name="Evaluacion_Inicial">#REF!</definedName>
    <definedName name="FECHA">[2]FOLIOS!$B$436</definedName>
    <definedName name="FOLIO">[2]FOLIOS!$D$436</definedName>
    <definedName name="HTML_CodePage" hidden="1">1252</definedName>
    <definedName name="HTML_Control" hidden="1">{"'Verr-enseig-ex'!$M$22:$M$23"}</definedName>
    <definedName name="HTML_Description" hidden="1">""</definedName>
    <definedName name="HTML_Email" hidden="1">""</definedName>
    <definedName name="HTML_Header" hidden="1">"Verr-enseig-ex"</definedName>
    <definedName name="HTML_LastUpdate" hidden="1">"28/07/99"</definedName>
    <definedName name="HTML_LineAfter" hidden="1">FALSE</definedName>
    <definedName name="HTML_LineBefore" hidden="1">FALSE</definedName>
    <definedName name="HTML_Name" hidden="1">"Lee H. Troup"</definedName>
    <definedName name="HTML_OBDlg2" hidden="1">TRUE</definedName>
    <definedName name="HTML_OBDlg4" hidden="1">TRUE</definedName>
    <definedName name="HTML_OS" hidden="1">0</definedName>
    <definedName name="HTML_PathFile" hidden="1">"C:\Mes documents\MonHTML.htm"</definedName>
    <definedName name="HTML_Title" hidden="1">"Problem-solving"</definedName>
    <definedName name="martha">#REF!</definedName>
    <definedName name="martha2">#REF!</definedName>
    <definedName name="People8">'[3]People occurancies'!$B$2:$B$76</definedName>
    <definedName name="Phase1">[4]Controls!$C$8:$C$17</definedName>
    <definedName name="Plan_de_Acción">#REF!</definedName>
    <definedName name="Q">#REF!</definedName>
    <definedName name="_xlnm.Print_Titles" localSheetId="0">'Plan de acción'!$1:$8</definedName>
    <definedName name="TURNO">[2]FOLIOS!$F$436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E2" i="67" l="1"/>
  <c r="BQ20" i="67" l="1"/>
  <c r="BS20" i="67" s="1"/>
  <c r="BN20" i="67"/>
  <c r="BM20" i="67"/>
  <c r="BL20" i="67"/>
  <c r="BK20" i="67"/>
  <c r="BJ20" i="67"/>
  <c r="BI20" i="67"/>
  <c r="BH20" i="67"/>
  <c r="BG20" i="67"/>
  <c r="BF20" i="67"/>
  <c r="BE20" i="67"/>
  <c r="BD20" i="67"/>
  <c r="BC20" i="67"/>
  <c r="BB20" i="67"/>
  <c r="BA20" i="67"/>
  <c r="AZ20" i="67"/>
  <c r="AY20" i="67"/>
  <c r="AX20" i="67"/>
  <c r="AW20" i="67"/>
  <c r="AV20" i="67"/>
  <c r="AU20" i="67"/>
  <c r="AT20" i="67"/>
  <c r="AS20" i="67"/>
  <c r="AR20" i="67"/>
  <c r="AQ20" i="67"/>
  <c r="AP20" i="67"/>
  <c r="AO20" i="67"/>
  <c r="AN20" i="67"/>
  <c r="AM20" i="67"/>
  <c r="AL20" i="67"/>
  <c r="AK20" i="67"/>
  <c r="AJ20" i="67"/>
  <c r="AI20" i="67"/>
  <c r="AH20" i="67"/>
  <c r="AG20" i="67"/>
  <c r="AF20" i="67"/>
  <c r="AE20" i="67"/>
  <c r="AD20" i="67"/>
  <c r="AC20" i="67"/>
  <c r="AB20" i="67"/>
  <c r="AA20" i="67"/>
  <c r="W20" i="67"/>
  <c r="V20" i="67"/>
  <c r="U20" i="67"/>
  <c r="T20" i="67"/>
  <c r="S20" i="67"/>
  <c r="R20" i="67"/>
  <c r="Q20" i="67"/>
  <c r="P20" i="67"/>
  <c r="O20" i="67"/>
  <c r="N20" i="67"/>
  <c r="M20" i="67"/>
  <c r="L20" i="67"/>
  <c r="K20" i="67"/>
  <c r="J20" i="67"/>
  <c r="A20" i="67"/>
  <c r="BQ58" i="67"/>
  <c r="BS58" i="67" s="1"/>
  <c r="I58" i="67"/>
  <c r="BQ57" i="67"/>
  <c r="BS57" i="67" s="1"/>
  <c r="I57" i="67"/>
  <c r="BQ56" i="67"/>
  <c r="BS56" i="67" s="1"/>
  <c r="I56" i="67"/>
  <c r="BS55" i="67"/>
  <c r="BQ55" i="67"/>
  <c r="I55" i="67"/>
  <c r="BQ54" i="67"/>
  <c r="BS54" i="67" s="1"/>
  <c r="I54" i="67"/>
  <c r="BQ53" i="67"/>
  <c r="BS53" i="67" s="1"/>
  <c r="I53" i="67"/>
  <c r="BQ52" i="67"/>
  <c r="BS52" i="67" s="1"/>
  <c r="I52" i="67"/>
  <c r="BQ51" i="67"/>
  <c r="BS51" i="67" s="1"/>
  <c r="I51" i="67"/>
  <c r="BQ50" i="67"/>
  <c r="BS50" i="67" s="1"/>
  <c r="I50" i="67"/>
  <c r="BS49" i="67"/>
  <c r="BQ49" i="67"/>
  <c r="I49" i="67"/>
  <c r="BQ48" i="67"/>
  <c r="BS48" i="67" s="1"/>
  <c r="I48" i="67"/>
  <c r="BQ47" i="67"/>
  <c r="BS47" i="67" s="1"/>
  <c r="I47" i="67"/>
  <c r="BQ46" i="67"/>
  <c r="BS46" i="67" s="1"/>
  <c r="I46" i="67"/>
  <c r="BS45" i="67"/>
  <c r="BQ45" i="67"/>
  <c r="I45" i="67"/>
  <c r="BQ44" i="67"/>
  <c r="BS44" i="67" s="1"/>
  <c r="I44" i="67"/>
  <c r="BQ43" i="67"/>
  <c r="BS43" i="67" s="1"/>
  <c r="I43" i="67"/>
  <c r="BQ42" i="67"/>
  <c r="BS42" i="67" s="1"/>
  <c r="I42" i="67"/>
  <c r="BS41" i="67"/>
  <c r="BQ41" i="67"/>
  <c r="I41" i="67"/>
  <c r="BQ40" i="67"/>
  <c r="BS40" i="67" s="1"/>
  <c r="I40" i="67"/>
  <c r="E9" i="67"/>
  <c r="I23" i="67"/>
  <c r="I24" i="67"/>
  <c r="I25" i="67"/>
  <c r="I26" i="67"/>
  <c r="I27" i="67"/>
  <c r="I28" i="67"/>
  <c r="I29" i="67"/>
  <c r="I30" i="67"/>
  <c r="I31" i="67"/>
  <c r="I32" i="67"/>
  <c r="I33" i="67"/>
  <c r="I34" i="67"/>
  <c r="I35" i="67"/>
  <c r="I36" i="67"/>
  <c r="I37" i="67"/>
  <c r="I38" i="67"/>
  <c r="I39" i="67"/>
  <c r="Z20" i="67" l="1"/>
  <c r="Y20" i="67"/>
  <c r="X20" i="67"/>
  <c r="J8" i="67"/>
  <c r="K8" i="67" s="1"/>
  <c r="C6" i="67"/>
  <c r="BQ39" i="67"/>
  <c r="BS39" i="67" s="1"/>
  <c r="BQ38" i="67"/>
  <c r="BS38" i="67" s="1"/>
  <c r="BQ37" i="67"/>
  <c r="BS37" i="67" s="1"/>
  <c r="BQ36" i="67"/>
  <c r="BS36" i="67" s="1"/>
  <c r="BQ35" i="67"/>
  <c r="BS35" i="67" s="1"/>
  <c r="BQ34" i="67"/>
  <c r="BS34" i="67" s="1"/>
  <c r="BQ33" i="67"/>
  <c r="BS33" i="67" s="1"/>
  <c r="BQ32" i="67"/>
  <c r="BS32" i="67" s="1"/>
  <c r="BQ31" i="67"/>
  <c r="BS31" i="67" s="1"/>
  <c r="BQ30" i="67"/>
  <c r="BS30" i="67" s="1"/>
  <c r="BQ29" i="67"/>
  <c r="BS29" i="67" s="1"/>
  <c r="BQ28" i="67"/>
  <c r="BS28" i="67" s="1"/>
  <c r="BQ27" i="67"/>
  <c r="BS27" i="67" s="1"/>
  <c r="BQ26" i="67"/>
  <c r="BS26" i="67" s="1"/>
  <c r="BQ25" i="67"/>
  <c r="BS25" i="67" s="1"/>
  <c r="BQ24" i="67"/>
  <c r="BS24" i="67" s="1"/>
  <c r="BQ23" i="67"/>
  <c r="BS23" i="67" s="1"/>
  <c r="BQ22" i="67"/>
  <c r="BS22" i="67" s="1"/>
  <c r="BQ21" i="67"/>
  <c r="BS21" i="67" s="1"/>
  <c r="BQ19" i="67"/>
  <c r="BS19" i="67" s="1"/>
  <c r="BQ18" i="67"/>
  <c r="BS18" i="67" s="1"/>
  <c r="BQ17" i="67"/>
  <c r="BS17" i="67" s="1"/>
  <c r="BQ16" i="67"/>
  <c r="BS16" i="67" s="1"/>
  <c r="BQ15" i="67"/>
  <c r="BS15" i="67" s="1"/>
  <c r="BQ14" i="67"/>
  <c r="BS14" i="67" s="1"/>
  <c r="BQ13" i="67"/>
  <c r="BS13" i="67" s="1"/>
  <c r="BQ12" i="67"/>
  <c r="BS12" i="67" s="1"/>
  <c r="BQ11" i="67"/>
  <c r="BS11" i="67" s="1"/>
  <c r="BQ10" i="67"/>
  <c r="BS10" i="67" s="1"/>
  <c r="A10" i="67"/>
  <c r="A11" i="67" s="1"/>
  <c r="A12" i="67" s="1"/>
  <c r="A13" i="67" s="1"/>
  <c r="E11" i="68"/>
  <c r="H2" i="68" s="1"/>
  <c r="G2" i="67"/>
  <c r="BR20" i="67" s="1"/>
  <c r="I20" i="67" s="1"/>
  <c r="J56" i="67" l="1"/>
  <c r="J58" i="67"/>
  <c r="J49" i="67"/>
  <c r="J55" i="67"/>
  <c r="J48" i="67"/>
  <c r="J57" i="67"/>
  <c r="J50" i="67"/>
  <c r="J52" i="67"/>
  <c r="J43" i="67"/>
  <c r="J53" i="67"/>
  <c r="J45" i="67"/>
  <c r="J40" i="67"/>
  <c r="J51" i="67"/>
  <c r="J47" i="67"/>
  <c r="J42" i="67"/>
  <c r="J44" i="67"/>
  <c r="J54" i="67"/>
  <c r="J46" i="67"/>
  <c r="J41" i="67"/>
  <c r="BR22" i="67"/>
  <c r="I22" i="67" s="1"/>
  <c r="BR55" i="67"/>
  <c r="BR51" i="67"/>
  <c r="BR47" i="67"/>
  <c r="BR48" i="67"/>
  <c r="BR44" i="67"/>
  <c r="BR40" i="67"/>
  <c r="BR42" i="67"/>
  <c r="BR56" i="67"/>
  <c r="BR52" i="67"/>
  <c r="BR43" i="67"/>
  <c r="BR57" i="67"/>
  <c r="BR53" i="67"/>
  <c r="BR49" i="67"/>
  <c r="BR45" i="67"/>
  <c r="BR41" i="67"/>
  <c r="BR58" i="67"/>
  <c r="BR54" i="67"/>
  <c r="BR50" i="67"/>
  <c r="BR46" i="67"/>
  <c r="BQ9" i="67"/>
  <c r="BS9" i="67" s="1"/>
  <c r="J9" i="67" s="1"/>
  <c r="BR18" i="67"/>
  <c r="I18" i="67" s="1"/>
  <c r="BR9" i="67"/>
  <c r="I9" i="67" s="1"/>
  <c r="BR10" i="67"/>
  <c r="I10" i="67" s="1"/>
  <c r="J26" i="67"/>
  <c r="J10" i="67"/>
  <c r="J11" i="67"/>
  <c r="J14" i="67"/>
  <c r="J12" i="67"/>
  <c r="J18" i="67"/>
  <c r="J13" i="67"/>
  <c r="J21" i="67"/>
  <c r="J33" i="67"/>
  <c r="J31" i="67"/>
  <c r="J22" i="67"/>
  <c r="J25" i="67"/>
  <c r="J32" i="67"/>
  <c r="BR13" i="67"/>
  <c r="I13" i="67" s="1"/>
  <c r="BR21" i="67"/>
  <c r="I21" i="67" s="1"/>
  <c r="A14" i="67"/>
  <c r="A15" i="67" s="1"/>
  <c r="A16" i="67" s="1"/>
  <c r="A17" i="67" s="1"/>
  <c r="A18" i="67" s="1"/>
  <c r="A19" i="67" s="1"/>
  <c r="A21" i="67" s="1"/>
  <c r="A22" i="67" s="1"/>
  <c r="A23" i="67" s="1"/>
  <c r="A24" i="67" s="1"/>
  <c r="A25" i="67" s="1"/>
  <c r="A26" i="67" s="1"/>
  <c r="A27" i="67" s="1"/>
  <c r="A28" i="67" s="1"/>
  <c r="A29" i="67" s="1"/>
  <c r="A30" i="67" s="1"/>
  <c r="A31" i="67" s="1"/>
  <c r="A32" i="67" s="1"/>
  <c r="A33" i="67" s="1"/>
  <c r="A34" i="67" s="1"/>
  <c r="A35" i="67" s="1"/>
  <c r="A36" i="67" s="1"/>
  <c r="A37" i="67" s="1"/>
  <c r="A38" i="67" s="1"/>
  <c r="A39" i="67" s="1"/>
  <c r="A40" i="67" s="1"/>
  <c r="A41" i="67" s="1"/>
  <c r="A42" i="67" s="1"/>
  <c r="A43" i="67" s="1"/>
  <c r="A44" i="67" s="1"/>
  <c r="A45" i="67" s="1"/>
  <c r="A46" i="67" s="1"/>
  <c r="A47" i="67" s="1"/>
  <c r="A48" i="67" s="1"/>
  <c r="A49" i="67" s="1"/>
  <c r="A50" i="67" s="1"/>
  <c r="A51" i="67" s="1"/>
  <c r="A52" i="67" s="1"/>
  <c r="A53" i="67" s="1"/>
  <c r="A54" i="67" s="1"/>
  <c r="A55" i="67" s="1"/>
  <c r="A56" i="67" s="1"/>
  <c r="A57" i="67" s="1"/>
  <c r="A58" i="67" s="1"/>
  <c r="BR37" i="67"/>
  <c r="BR38" i="67"/>
  <c r="BR32" i="67"/>
  <c r="BR31" i="67"/>
  <c r="BR23" i="67"/>
  <c r="BR36" i="67"/>
  <c r="BR33" i="67"/>
  <c r="BR24" i="67"/>
  <c r="BR35" i="67"/>
  <c r="BR34" i="67"/>
  <c r="BR25" i="67"/>
  <c r="BR39" i="67"/>
  <c r="BR26" i="67"/>
  <c r="BR19" i="67"/>
  <c r="I19" i="67" s="1"/>
  <c r="BR11" i="67"/>
  <c r="I11" i="67" s="1"/>
  <c r="BR30" i="67"/>
  <c r="BR27" i="67"/>
  <c r="BR12" i="67"/>
  <c r="I12" i="67" s="1"/>
  <c r="BR29" i="67"/>
  <c r="J19" i="67"/>
  <c r="J34" i="67"/>
  <c r="J35" i="67"/>
  <c r="J28" i="67"/>
  <c r="J29" i="67"/>
  <c r="J30" i="67"/>
  <c r="J27" i="67"/>
  <c r="J23" i="67"/>
  <c r="J15" i="67"/>
  <c r="J38" i="67"/>
  <c r="J16" i="67"/>
  <c r="J39" i="67"/>
  <c r="J37" i="67"/>
  <c r="J17" i="67"/>
  <c r="J36" i="67"/>
  <c r="BR15" i="67"/>
  <c r="I15" i="67" s="1"/>
  <c r="BR16" i="67"/>
  <c r="I16" i="67" s="1"/>
  <c r="L8" i="67"/>
  <c r="BR14" i="67"/>
  <c r="I14" i="67" s="1"/>
  <c r="BR17" i="67"/>
  <c r="I17" i="67" s="1"/>
  <c r="J24" i="67"/>
  <c r="BR28" i="67"/>
  <c r="X1" i="67" l="1"/>
  <c r="E10" i="68" s="1"/>
  <c r="K58" i="67"/>
  <c r="K49" i="67"/>
  <c r="K51" i="67"/>
  <c r="K53" i="67"/>
  <c r="K55" i="67"/>
  <c r="K57" i="67"/>
  <c r="K50" i="67"/>
  <c r="K52" i="67"/>
  <c r="K54" i="67"/>
  <c r="K45" i="67"/>
  <c r="K56" i="67"/>
  <c r="K47" i="67"/>
  <c r="K40" i="67"/>
  <c r="K48" i="67"/>
  <c r="K42" i="67"/>
  <c r="K44" i="67"/>
  <c r="K46" i="67"/>
  <c r="K41" i="67"/>
  <c r="K43" i="67"/>
  <c r="K35" i="67"/>
  <c r="K36" i="67"/>
  <c r="K29" i="67"/>
  <c r="K30" i="67"/>
  <c r="K31" i="67"/>
  <c r="K38" i="67"/>
  <c r="K28" i="67"/>
  <c r="K16" i="67"/>
  <c r="K39" i="67"/>
  <c r="K37" i="67"/>
  <c r="K17" i="67"/>
  <c r="K9" i="67"/>
  <c r="K18" i="67"/>
  <c r="K10" i="67"/>
  <c r="K34" i="67"/>
  <c r="K27" i="67"/>
  <c r="K19" i="67"/>
  <c r="K11" i="67"/>
  <c r="K32" i="67"/>
  <c r="K14" i="67"/>
  <c r="K26" i="67"/>
  <c r="K21" i="67"/>
  <c r="K33" i="67"/>
  <c r="K22" i="67"/>
  <c r="K12" i="67"/>
  <c r="K25" i="67"/>
  <c r="K23" i="67"/>
  <c r="K13" i="67"/>
  <c r="M8" i="67"/>
  <c r="K24" i="67"/>
  <c r="K15" i="67"/>
  <c r="L51" i="67" l="1"/>
  <c r="L53" i="67"/>
  <c r="L55" i="67"/>
  <c r="L57" i="67"/>
  <c r="L52" i="67"/>
  <c r="L54" i="67"/>
  <c r="L56" i="67"/>
  <c r="L47" i="67"/>
  <c r="L49" i="67"/>
  <c r="L48" i="67"/>
  <c r="L42" i="67"/>
  <c r="L40" i="67"/>
  <c r="L44" i="67"/>
  <c r="L46" i="67"/>
  <c r="L41" i="67"/>
  <c r="L45" i="67"/>
  <c r="L50" i="67"/>
  <c r="L43" i="67"/>
  <c r="L58" i="67"/>
  <c r="L36" i="67"/>
  <c r="L37" i="67"/>
  <c r="L30" i="67"/>
  <c r="L31" i="67"/>
  <c r="L23" i="67"/>
  <c r="L24" i="67"/>
  <c r="L39" i="67"/>
  <c r="L29" i="67"/>
  <c r="L17" i="67"/>
  <c r="L35" i="67"/>
  <c r="L18" i="67"/>
  <c r="L10" i="67"/>
  <c r="L19" i="67"/>
  <c r="L11" i="67"/>
  <c r="L38" i="67"/>
  <c r="L34" i="67"/>
  <c r="L28" i="67"/>
  <c r="L27" i="67"/>
  <c r="L26" i="67"/>
  <c r="L21" i="67"/>
  <c r="L13" i="67"/>
  <c r="L32" i="67"/>
  <c r="L14" i="67"/>
  <c r="L15" i="67"/>
  <c r="L33" i="67"/>
  <c r="L22" i="67"/>
  <c r="L12" i="67"/>
  <c r="L25" i="67"/>
  <c r="N8" i="67"/>
  <c r="L16" i="67"/>
  <c r="L9" i="67"/>
  <c r="M53" i="67" l="1"/>
  <c r="M55" i="67"/>
  <c r="M48" i="67"/>
  <c r="M57" i="67"/>
  <c r="M54" i="67"/>
  <c r="M56" i="67"/>
  <c r="M58" i="67"/>
  <c r="M49" i="67"/>
  <c r="M42" i="67"/>
  <c r="M40" i="67"/>
  <c r="M52" i="67"/>
  <c r="M44" i="67"/>
  <c r="M46" i="67"/>
  <c r="M47" i="67"/>
  <c r="M41" i="67"/>
  <c r="M50" i="67"/>
  <c r="M43" i="67"/>
  <c r="M51" i="67"/>
  <c r="M45" i="67"/>
  <c r="M37" i="67"/>
  <c r="M38" i="67"/>
  <c r="M31" i="67"/>
  <c r="M23" i="67"/>
  <c r="M24" i="67"/>
  <c r="M32" i="67"/>
  <c r="M25" i="67"/>
  <c r="M35" i="67"/>
  <c r="M18" i="67"/>
  <c r="M10" i="67"/>
  <c r="M19" i="67"/>
  <c r="M11" i="67"/>
  <c r="M36" i="67"/>
  <c r="M12" i="67"/>
  <c r="M39" i="67"/>
  <c r="M26" i="67"/>
  <c r="M21" i="67"/>
  <c r="M33" i="67"/>
  <c r="M22" i="67"/>
  <c r="M17" i="67"/>
  <c r="M16" i="67"/>
  <c r="M13" i="67"/>
  <c r="M30" i="67"/>
  <c r="M14" i="67"/>
  <c r="M15" i="67"/>
  <c r="O8" i="67"/>
  <c r="M29" i="67"/>
  <c r="M28" i="67"/>
  <c r="M27" i="67"/>
  <c r="M9" i="67"/>
  <c r="M34" i="67"/>
  <c r="N55" i="67" l="1"/>
  <c r="N48" i="67"/>
  <c r="N57" i="67"/>
  <c r="N50" i="67"/>
  <c r="N52" i="67"/>
  <c r="N54" i="67"/>
  <c r="N56" i="67"/>
  <c r="N58" i="67"/>
  <c r="N51" i="67"/>
  <c r="N53" i="67"/>
  <c r="N49" i="67"/>
  <c r="N44" i="67"/>
  <c r="N46" i="67"/>
  <c r="N41" i="67"/>
  <c r="N43" i="67"/>
  <c r="N45" i="67"/>
  <c r="N47" i="67"/>
  <c r="N40" i="67"/>
  <c r="N42" i="67"/>
  <c r="N38" i="67"/>
  <c r="N39" i="67"/>
  <c r="N24" i="67"/>
  <c r="N32" i="67"/>
  <c r="N25" i="67"/>
  <c r="N33" i="67"/>
  <c r="N26" i="67"/>
  <c r="N37" i="67"/>
  <c r="N19" i="67"/>
  <c r="N11" i="67"/>
  <c r="N36" i="67"/>
  <c r="N12" i="67"/>
  <c r="N21" i="67"/>
  <c r="N13" i="67"/>
  <c r="N35" i="67"/>
  <c r="N22" i="67"/>
  <c r="N23" i="67"/>
  <c r="N18" i="67"/>
  <c r="N17" i="67"/>
  <c r="N16" i="67"/>
  <c r="P8" i="67"/>
  <c r="N9" i="67"/>
  <c r="N30" i="67"/>
  <c r="N14" i="67"/>
  <c r="N31" i="67"/>
  <c r="N15" i="67"/>
  <c r="N29" i="67"/>
  <c r="N27" i="67"/>
  <c r="N34" i="67"/>
  <c r="N10" i="67"/>
  <c r="N28" i="67"/>
  <c r="O57" i="67" l="1"/>
  <c r="O50" i="67"/>
  <c r="O52" i="67"/>
  <c r="O54" i="67"/>
  <c r="O56" i="67"/>
  <c r="O58" i="67"/>
  <c r="O49" i="67"/>
  <c r="O51" i="67"/>
  <c r="O53" i="67"/>
  <c r="O48" i="67"/>
  <c r="O46" i="67"/>
  <c r="O41" i="67"/>
  <c r="O55" i="67"/>
  <c r="O43" i="67"/>
  <c r="O45" i="67"/>
  <c r="O47" i="67"/>
  <c r="O42" i="67"/>
  <c r="O40" i="67"/>
  <c r="O44" i="67"/>
  <c r="O39" i="67"/>
  <c r="O32" i="67"/>
  <c r="O25" i="67"/>
  <c r="O33" i="67"/>
  <c r="O26" i="67"/>
  <c r="O38" i="67"/>
  <c r="O37" i="67"/>
  <c r="O34" i="67"/>
  <c r="O27" i="67"/>
  <c r="O36" i="67"/>
  <c r="O12" i="67"/>
  <c r="O21" i="67"/>
  <c r="O13" i="67"/>
  <c r="O22" i="67"/>
  <c r="O14" i="67"/>
  <c r="O19" i="67"/>
  <c r="O30" i="67"/>
  <c r="O11" i="67"/>
  <c r="Q8" i="67"/>
  <c r="O9" i="67"/>
  <c r="O29" i="67"/>
  <c r="O10" i="67"/>
  <c r="O31" i="67"/>
  <c r="O23" i="67"/>
  <c r="O18" i="67"/>
  <c r="O15" i="67"/>
  <c r="O17" i="67"/>
  <c r="O16" i="67"/>
  <c r="O28" i="67"/>
  <c r="O24" i="67"/>
  <c r="O35" i="67"/>
  <c r="P52" i="67" l="1"/>
  <c r="P54" i="67"/>
  <c r="P56" i="67"/>
  <c r="P58" i="67"/>
  <c r="P51" i="67"/>
  <c r="P53" i="67"/>
  <c r="P55" i="67"/>
  <c r="P57" i="67"/>
  <c r="P41" i="67"/>
  <c r="P43" i="67"/>
  <c r="P45" i="67"/>
  <c r="P50" i="67"/>
  <c r="P47" i="67"/>
  <c r="P49" i="67"/>
  <c r="P42" i="67"/>
  <c r="P40" i="67"/>
  <c r="P44" i="67"/>
  <c r="P48" i="67"/>
  <c r="P46" i="67"/>
  <c r="P32" i="67"/>
  <c r="P33" i="67"/>
  <c r="P26" i="67"/>
  <c r="P38" i="67"/>
  <c r="P37" i="67"/>
  <c r="P34" i="67"/>
  <c r="P27" i="67"/>
  <c r="P39" i="67"/>
  <c r="P36" i="67"/>
  <c r="P35" i="67"/>
  <c r="P28" i="67"/>
  <c r="P21" i="67"/>
  <c r="P13" i="67"/>
  <c r="P22" i="67"/>
  <c r="P14" i="67"/>
  <c r="P15" i="67"/>
  <c r="P31" i="67"/>
  <c r="P30" i="67"/>
  <c r="P23" i="67"/>
  <c r="P18" i="67"/>
  <c r="P12" i="67"/>
  <c r="P9" i="67"/>
  <c r="P25" i="67"/>
  <c r="P17" i="67"/>
  <c r="P16" i="67"/>
  <c r="P11" i="67"/>
  <c r="R8" i="67"/>
  <c r="P29" i="67"/>
  <c r="P10" i="67"/>
  <c r="P24" i="67"/>
  <c r="P19" i="67"/>
  <c r="Q54" i="67" l="1"/>
  <c r="Q56" i="67"/>
  <c r="Q58" i="67"/>
  <c r="Q53" i="67"/>
  <c r="Q55" i="67"/>
  <c r="Q57" i="67"/>
  <c r="Q50" i="67"/>
  <c r="Q52" i="67"/>
  <c r="Q41" i="67"/>
  <c r="Q43" i="67"/>
  <c r="Q45" i="67"/>
  <c r="Q47" i="67"/>
  <c r="Q42" i="67"/>
  <c r="Q40" i="67"/>
  <c r="Q51" i="67"/>
  <c r="Q44" i="67"/>
  <c r="Q49" i="67"/>
  <c r="Q48" i="67"/>
  <c r="Q46" i="67"/>
  <c r="Q33" i="67"/>
  <c r="Q34" i="67"/>
  <c r="Q38" i="67"/>
  <c r="Q37" i="67"/>
  <c r="Q32" i="67"/>
  <c r="Q27" i="67"/>
  <c r="Q39" i="67"/>
  <c r="Q36" i="67"/>
  <c r="Q35" i="67"/>
  <c r="Q28" i="67"/>
  <c r="Q29" i="67"/>
  <c r="Q22" i="67"/>
  <c r="Q14" i="67"/>
  <c r="Q15" i="67"/>
  <c r="Q31" i="67"/>
  <c r="Q25" i="67"/>
  <c r="Q24" i="67"/>
  <c r="Q16" i="67"/>
  <c r="Q30" i="67"/>
  <c r="Q23" i="67"/>
  <c r="Q18" i="67"/>
  <c r="Q12" i="67"/>
  <c r="Q17" i="67"/>
  <c r="Q13" i="67"/>
  <c r="Q11" i="67"/>
  <c r="S8" i="67"/>
  <c r="Q10" i="67"/>
  <c r="Q9" i="67"/>
  <c r="Q26" i="67"/>
  <c r="Q21" i="67"/>
  <c r="Q19" i="67"/>
  <c r="R56" i="67" l="1"/>
  <c r="R58" i="67"/>
  <c r="R49" i="67"/>
  <c r="R55" i="67"/>
  <c r="R48" i="67"/>
  <c r="R57" i="67"/>
  <c r="R50" i="67"/>
  <c r="R52" i="67"/>
  <c r="R43" i="67"/>
  <c r="R40" i="67"/>
  <c r="R45" i="67"/>
  <c r="R47" i="67"/>
  <c r="R42" i="67"/>
  <c r="R53" i="67"/>
  <c r="R54" i="67"/>
  <c r="R51" i="67"/>
  <c r="R44" i="67"/>
  <c r="R46" i="67"/>
  <c r="R41" i="67"/>
  <c r="R34" i="67"/>
  <c r="R35" i="67"/>
  <c r="R39" i="67"/>
  <c r="R36" i="67"/>
  <c r="R33" i="67"/>
  <c r="R28" i="67"/>
  <c r="R29" i="67"/>
  <c r="R30" i="67"/>
  <c r="R15" i="67"/>
  <c r="R31" i="67"/>
  <c r="R25" i="67"/>
  <c r="R24" i="67"/>
  <c r="R16" i="67"/>
  <c r="R26" i="67"/>
  <c r="R23" i="67"/>
  <c r="R17" i="67"/>
  <c r="R9" i="67"/>
  <c r="R32" i="67"/>
  <c r="R37" i="67"/>
  <c r="R13" i="67"/>
  <c r="R11" i="67"/>
  <c r="T8" i="67"/>
  <c r="R14" i="67"/>
  <c r="R27" i="67"/>
  <c r="R19" i="67"/>
  <c r="R10" i="67"/>
  <c r="R12" i="67"/>
  <c r="R18" i="67"/>
  <c r="R38" i="67"/>
  <c r="R21" i="67"/>
  <c r="R22" i="67"/>
  <c r="S58" i="67" l="1"/>
  <c r="S49" i="67"/>
  <c r="S51" i="67"/>
  <c r="S53" i="67"/>
  <c r="S55" i="67"/>
  <c r="S57" i="67"/>
  <c r="S50" i="67"/>
  <c r="S52" i="67"/>
  <c r="S54" i="67"/>
  <c r="S56" i="67"/>
  <c r="S45" i="67"/>
  <c r="S47" i="67"/>
  <c r="S42" i="67"/>
  <c r="S40" i="67"/>
  <c r="S44" i="67"/>
  <c r="S46" i="67"/>
  <c r="S48" i="67"/>
  <c r="S41" i="67"/>
  <c r="S43" i="67"/>
  <c r="S35" i="67"/>
  <c r="S36" i="67"/>
  <c r="S34" i="67"/>
  <c r="S29" i="67"/>
  <c r="S30" i="67"/>
  <c r="S31" i="67"/>
  <c r="S23" i="67"/>
  <c r="S25" i="67"/>
  <c r="S24" i="67"/>
  <c r="S16" i="67"/>
  <c r="S26" i="67"/>
  <c r="S17" i="67"/>
  <c r="S9" i="67"/>
  <c r="S32" i="67"/>
  <c r="S27" i="67"/>
  <c r="S18" i="67"/>
  <c r="S10" i="67"/>
  <c r="S33" i="67"/>
  <c r="S14" i="67"/>
  <c r="S15" i="67"/>
  <c r="S28" i="67"/>
  <c r="S19" i="67"/>
  <c r="S21" i="67"/>
  <c r="S38" i="67"/>
  <c r="S37" i="67"/>
  <c r="U8" i="67"/>
  <c r="S12" i="67"/>
  <c r="S22" i="67"/>
  <c r="S39" i="67"/>
  <c r="S13" i="67"/>
  <c r="S11" i="67"/>
  <c r="CD25" i="15"/>
  <c r="CD13" i="15" s="1"/>
  <c r="CC25" i="15"/>
  <c r="CC13" i="15" s="1"/>
  <c r="CB25" i="15"/>
  <c r="CB13" i="15" s="1"/>
  <c r="CA25" i="15"/>
  <c r="CA13" i="15" s="1"/>
  <c r="BZ25" i="15"/>
  <c r="BZ13" i="15" s="1"/>
  <c r="BY25" i="15"/>
  <c r="BY13" i="15" s="1"/>
  <c r="BX25" i="15"/>
  <c r="BX13" i="15" s="1"/>
  <c r="BW25" i="15"/>
  <c r="BW13" i="15" s="1"/>
  <c r="BV25" i="15"/>
  <c r="BV13" i="15" s="1"/>
  <c r="BU25" i="15"/>
  <c r="BU13" i="15" s="1"/>
  <c r="BT25" i="15"/>
  <c r="BS25" i="15"/>
  <c r="BS13" i="15" s="1"/>
  <c r="BR25" i="15"/>
  <c r="BR13" i="15" s="1"/>
  <c r="BQ25" i="15"/>
  <c r="BQ13" i="15" s="1"/>
  <c r="BP25" i="15"/>
  <c r="BP13" i="15" s="1"/>
  <c r="BO25" i="15"/>
  <c r="BO13" i="15" s="1"/>
  <c r="BN25" i="15"/>
  <c r="BN13" i="15" s="1"/>
  <c r="BM25" i="15"/>
  <c r="BM13" i="15" s="1"/>
  <c r="BL25" i="15"/>
  <c r="BL13" i="15" s="1"/>
  <c r="BK25" i="15"/>
  <c r="BK13" i="15" s="1"/>
  <c r="BJ25" i="15"/>
  <c r="BJ13" i="15" s="1"/>
  <c r="BI25" i="15"/>
  <c r="BI13" i="15" s="1"/>
  <c r="BH25" i="15"/>
  <c r="BH13" i="15" s="1"/>
  <c r="BG25" i="15"/>
  <c r="BG13" i="15" s="1"/>
  <c r="BF25" i="15"/>
  <c r="BF13" i="15" s="1"/>
  <c r="BE25" i="15"/>
  <c r="BE13" i="15" s="1"/>
  <c r="BD25" i="15"/>
  <c r="BC25" i="15"/>
  <c r="BC13" i="15" s="1"/>
  <c r="BB25" i="15"/>
  <c r="BB13" i="15" s="1"/>
  <c r="BA25" i="15"/>
  <c r="BA13" i="15" s="1"/>
  <c r="AZ25" i="15"/>
  <c r="AZ13" i="15" s="1"/>
  <c r="AY25" i="15"/>
  <c r="AY13" i="15" s="1"/>
  <c r="AX25" i="15"/>
  <c r="AX13" i="15" s="1"/>
  <c r="AW25" i="15"/>
  <c r="AW13" i="15" s="1"/>
  <c r="AV25" i="15"/>
  <c r="AV13" i="15" s="1"/>
  <c r="AU25" i="15"/>
  <c r="AU13" i="15" s="1"/>
  <c r="AT25" i="15"/>
  <c r="AT13" i="15" s="1"/>
  <c r="AS25" i="15"/>
  <c r="AS13" i="15" s="1"/>
  <c r="AR25" i="15"/>
  <c r="AR13" i="15" s="1"/>
  <c r="AQ25" i="15"/>
  <c r="AQ13" i="15" s="1"/>
  <c r="AP25" i="15"/>
  <c r="AP13" i="15" s="1"/>
  <c r="AO25" i="15"/>
  <c r="AO13" i="15" s="1"/>
  <c r="AN25" i="15"/>
  <c r="AN13" i="15" s="1"/>
  <c r="AM25" i="15"/>
  <c r="AM13" i="15" s="1"/>
  <c r="AL25" i="15"/>
  <c r="AL13" i="15" s="1"/>
  <c r="AK25" i="15"/>
  <c r="AK13" i="15" s="1"/>
  <c r="AJ25" i="15"/>
  <c r="AJ13" i="15" s="1"/>
  <c r="AI25" i="15"/>
  <c r="AI13" i="15" s="1"/>
  <c r="AH25" i="15"/>
  <c r="AH13" i="15" s="1"/>
  <c r="AG25" i="15"/>
  <c r="AG13" i="15" s="1"/>
  <c r="AF25" i="15"/>
  <c r="AE25" i="15"/>
  <c r="AE13" i="15" s="1"/>
  <c r="AD25" i="15"/>
  <c r="AD13" i="15" s="1"/>
  <c r="AC25" i="15"/>
  <c r="AC13" i="15" s="1"/>
  <c r="AB25" i="15"/>
  <c r="AB13" i="15" s="1"/>
  <c r="AA25" i="15"/>
  <c r="AA13" i="15" s="1"/>
  <c r="Z25" i="15"/>
  <c r="Z13" i="15" s="1"/>
  <c r="Y25" i="15"/>
  <c r="Y13" i="15" s="1"/>
  <c r="X25" i="15"/>
  <c r="X13" i="15" s="1"/>
  <c r="W25" i="15"/>
  <c r="W13" i="15" s="1"/>
  <c r="V25" i="15"/>
  <c r="V13" i="15" s="1"/>
  <c r="U25" i="15"/>
  <c r="U13" i="15" s="1"/>
  <c r="T25" i="15"/>
  <c r="T13" i="15" s="1"/>
  <c r="S25" i="15"/>
  <c r="S13" i="15" s="1"/>
  <c r="R25" i="15"/>
  <c r="R13" i="15" s="1"/>
  <c r="Q25" i="15"/>
  <c r="Q13" i="15" s="1"/>
  <c r="P25" i="15"/>
  <c r="P13" i="15" s="1"/>
  <c r="O25" i="15"/>
  <c r="O13" i="15" s="1"/>
  <c r="N25" i="15"/>
  <c r="N13" i="15" s="1"/>
  <c r="M25" i="15"/>
  <c r="M13" i="15" s="1"/>
  <c r="L25" i="15"/>
  <c r="L13" i="15" s="1"/>
  <c r="K25" i="15"/>
  <c r="K13" i="15" s="1"/>
  <c r="J25" i="15"/>
  <c r="J13" i="15" s="1"/>
  <c r="I25" i="15"/>
  <c r="I13" i="15" s="1"/>
  <c r="H25" i="15"/>
  <c r="H13" i="15" s="1"/>
  <c r="G25" i="15"/>
  <c r="G13" i="15" s="1"/>
  <c r="F25" i="15"/>
  <c r="F13" i="15" s="1"/>
  <c r="E25" i="15"/>
  <c r="E13" i="15" s="1"/>
  <c r="D25" i="15"/>
  <c r="D13" i="15" s="1"/>
  <c r="CD24" i="15"/>
  <c r="CD11" i="15" s="1"/>
  <c r="CC24" i="15"/>
  <c r="CC11" i="15" s="1"/>
  <c r="CB24" i="15"/>
  <c r="CB11" i="15" s="1"/>
  <c r="CA24" i="15"/>
  <c r="BZ24" i="15"/>
  <c r="BZ11" i="15" s="1"/>
  <c r="BY24" i="15"/>
  <c r="BY11" i="15" s="1"/>
  <c r="BX24" i="15"/>
  <c r="BX11" i="15" s="1"/>
  <c r="BW24" i="15"/>
  <c r="BW11" i="15" s="1"/>
  <c r="BV24" i="15"/>
  <c r="BV11" i="15" s="1"/>
  <c r="BU24" i="15"/>
  <c r="BU11" i="15" s="1"/>
  <c r="BT24" i="15"/>
  <c r="BT11" i="15" s="1"/>
  <c r="BS24" i="15"/>
  <c r="BS11" i="15" s="1"/>
  <c r="BR24" i="15"/>
  <c r="BR11" i="15" s="1"/>
  <c r="BQ24" i="15"/>
  <c r="BQ11" i="15" s="1"/>
  <c r="BP24" i="15"/>
  <c r="BP11" i="15" s="1"/>
  <c r="BO24" i="15"/>
  <c r="BO11" i="15" s="1"/>
  <c r="BN24" i="15"/>
  <c r="BN11" i="15" s="1"/>
  <c r="BM24" i="15"/>
  <c r="BM11" i="15" s="1"/>
  <c r="BL24" i="15"/>
  <c r="BL11" i="15" s="1"/>
  <c r="BK24" i="15"/>
  <c r="BK11" i="15" s="1"/>
  <c r="BJ24" i="15"/>
  <c r="BJ11" i="15" s="1"/>
  <c r="BI24" i="15"/>
  <c r="BI11" i="15" s="1"/>
  <c r="BH24" i="15"/>
  <c r="BH11" i="15" s="1"/>
  <c r="BG24" i="15"/>
  <c r="BG11" i="15" s="1"/>
  <c r="BF24" i="15"/>
  <c r="BF11" i="15" s="1"/>
  <c r="BE24" i="15"/>
  <c r="BE11" i="15" s="1"/>
  <c r="BD24" i="15"/>
  <c r="BD11" i="15" s="1"/>
  <c r="BC24" i="15"/>
  <c r="BB24" i="15"/>
  <c r="BB11" i="15" s="1"/>
  <c r="BA24" i="15"/>
  <c r="BA11" i="15" s="1"/>
  <c r="AZ24" i="15"/>
  <c r="AZ11" i="15" s="1"/>
  <c r="AY24" i="15"/>
  <c r="AY11" i="15" s="1"/>
  <c r="AX24" i="15"/>
  <c r="AX11" i="15" s="1"/>
  <c r="AW24" i="15"/>
  <c r="AW11" i="15" s="1"/>
  <c r="AV24" i="15"/>
  <c r="AV11" i="15" s="1"/>
  <c r="AU24" i="15"/>
  <c r="AU11" i="15" s="1"/>
  <c r="AT24" i="15"/>
  <c r="AT11" i="15" s="1"/>
  <c r="AS24" i="15"/>
  <c r="AS11" i="15" s="1"/>
  <c r="AR24" i="15"/>
  <c r="AR11" i="15" s="1"/>
  <c r="AQ24" i="15"/>
  <c r="AQ11" i="15" s="1"/>
  <c r="AP24" i="15"/>
  <c r="AP11" i="15" s="1"/>
  <c r="AO24" i="15"/>
  <c r="AO11" i="15" s="1"/>
  <c r="AN24" i="15"/>
  <c r="AN11" i="15" s="1"/>
  <c r="AM24" i="15"/>
  <c r="AL24" i="15"/>
  <c r="AL11" i="15" s="1"/>
  <c r="AK24" i="15"/>
  <c r="AK11" i="15" s="1"/>
  <c r="AJ24" i="15"/>
  <c r="AJ11" i="15" s="1"/>
  <c r="AI24" i="15"/>
  <c r="AI11" i="15" s="1"/>
  <c r="AH24" i="15"/>
  <c r="AH11" i="15" s="1"/>
  <c r="AG24" i="15"/>
  <c r="AG11" i="15" s="1"/>
  <c r="AF24" i="15"/>
  <c r="AF11" i="15" s="1"/>
  <c r="AE24" i="15"/>
  <c r="AE11" i="15" s="1"/>
  <c r="AD24" i="15"/>
  <c r="AD11" i="15" s="1"/>
  <c r="AC24" i="15"/>
  <c r="AC11" i="15" s="1"/>
  <c r="AB24" i="15"/>
  <c r="AB11" i="15" s="1"/>
  <c r="AA24" i="15"/>
  <c r="AA11" i="15" s="1"/>
  <c r="Z24" i="15"/>
  <c r="Z11" i="15" s="1"/>
  <c r="Y24" i="15"/>
  <c r="Y11" i="15" s="1"/>
  <c r="X24" i="15"/>
  <c r="X11" i="15" s="1"/>
  <c r="W24" i="15"/>
  <c r="V24" i="15"/>
  <c r="V11" i="15" s="1"/>
  <c r="U24" i="15"/>
  <c r="U11" i="15" s="1"/>
  <c r="T24" i="15"/>
  <c r="T11" i="15" s="1"/>
  <c r="S24" i="15"/>
  <c r="S11" i="15" s="1"/>
  <c r="R24" i="15"/>
  <c r="R11" i="15" s="1"/>
  <c r="Q24" i="15"/>
  <c r="Q11" i="15" s="1"/>
  <c r="P24" i="15"/>
  <c r="P11" i="15" s="1"/>
  <c r="O24" i="15"/>
  <c r="O11" i="15" s="1"/>
  <c r="N24" i="15"/>
  <c r="N11" i="15" s="1"/>
  <c r="M24" i="15"/>
  <c r="M11" i="15" s="1"/>
  <c r="L24" i="15"/>
  <c r="L11" i="15" s="1"/>
  <c r="K24" i="15"/>
  <c r="K11" i="15" s="1"/>
  <c r="J24" i="15"/>
  <c r="J11" i="15" s="1"/>
  <c r="I24" i="15"/>
  <c r="I11" i="15" s="1"/>
  <c r="H24" i="15"/>
  <c r="H11" i="15" s="1"/>
  <c r="G24" i="15"/>
  <c r="G11" i="15" s="1"/>
  <c r="F24" i="15"/>
  <c r="F11" i="15" s="1"/>
  <c r="E24" i="15"/>
  <c r="E11" i="15" s="1"/>
  <c r="D24" i="15"/>
  <c r="D11" i="15" s="1"/>
  <c r="C11" i="15" s="1"/>
  <c r="E19" i="15"/>
  <c r="E20" i="15" s="1"/>
  <c r="BT13" i="15"/>
  <c r="BD13" i="15"/>
  <c r="AF13" i="15"/>
  <c r="CD12" i="15"/>
  <c r="CC12" i="15"/>
  <c r="CB12" i="15"/>
  <c r="CA12" i="15"/>
  <c r="BZ12" i="15"/>
  <c r="BY12" i="15"/>
  <c r="BX12" i="15"/>
  <c r="BW12" i="15"/>
  <c r="BV12" i="15"/>
  <c r="BU12" i="15"/>
  <c r="BT12" i="15"/>
  <c r="BS12" i="15"/>
  <c r="BR12" i="15"/>
  <c r="BQ12" i="15"/>
  <c r="BP12" i="15"/>
  <c r="BO12" i="15"/>
  <c r="BN12" i="15"/>
  <c r="BM12" i="15"/>
  <c r="BL12" i="15"/>
  <c r="BK12" i="15"/>
  <c r="BJ12" i="15"/>
  <c r="BI12" i="15"/>
  <c r="BH12" i="15"/>
  <c r="BG12" i="15"/>
  <c r="BF12" i="15"/>
  <c r="BE12" i="15"/>
  <c r="BD12" i="15"/>
  <c r="BC12" i="15"/>
  <c r="BB12" i="15"/>
  <c r="BA12" i="15"/>
  <c r="AZ12" i="15"/>
  <c r="AY12" i="15"/>
  <c r="AX12" i="15"/>
  <c r="AW12" i="15"/>
  <c r="AV12" i="15"/>
  <c r="AU12" i="15"/>
  <c r="AT12" i="15"/>
  <c r="AS12" i="15"/>
  <c r="AR12" i="15"/>
  <c r="AQ12" i="15"/>
  <c r="AP12" i="15"/>
  <c r="AO12" i="15"/>
  <c r="AN12" i="15"/>
  <c r="AM12" i="15"/>
  <c r="AL12" i="15"/>
  <c r="AK12" i="15"/>
  <c r="AJ12" i="15"/>
  <c r="AI12" i="15"/>
  <c r="AH12" i="15"/>
  <c r="AG12" i="15"/>
  <c r="AF12" i="15"/>
  <c r="AE12" i="15"/>
  <c r="AD12" i="15"/>
  <c r="AC12" i="15"/>
  <c r="AB12" i="15"/>
  <c r="AA12" i="15"/>
  <c r="Z12" i="15"/>
  <c r="Y12" i="15"/>
  <c r="X12" i="15"/>
  <c r="W12" i="15"/>
  <c r="V12" i="15"/>
  <c r="U12" i="15"/>
  <c r="T12" i="15"/>
  <c r="S12" i="15"/>
  <c r="R12" i="15"/>
  <c r="Q12" i="15"/>
  <c r="P12" i="15"/>
  <c r="O12" i="15"/>
  <c r="N12" i="15"/>
  <c r="M12" i="15"/>
  <c r="L12" i="15"/>
  <c r="K12" i="15"/>
  <c r="J12" i="15"/>
  <c r="I12" i="15"/>
  <c r="H12" i="15"/>
  <c r="G12" i="15"/>
  <c r="F12" i="15"/>
  <c r="E12" i="15"/>
  <c r="D12" i="15"/>
  <c r="CA11" i="15"/>
  <c r="BC11" i="15"/>
  <c r="AM11" i="15"/>
  <c r="W11" i="15"/>
  <c r="CD10" i="15"/>
  <c r="CD14" i="15" s="1"/>
  <c r="CC10" i="15"/>
  <c r="CC14" i="15" s="1"/>
  <c r="CB10" i="15"/>
  <c r="CB14" i="15" s="1"/>
  <c r="CA10" i="15"/>
  <c r="CA14" i="15" s="1"/>
  <c r="BZ10" i="15"/>
  <c r="BZ14" i="15" s="1"/>
  <c r="BY10" i="15"/>
  <c r="BY14" i="15" s="1"/>
  <c r="BX10" i="15"/>
  <c r="BX14" i="15" s="1"/>
  <c r="BW10" i="15"/>
  <c r="BW14" i="15" s="1"/>
  <c r="BV10" i="15"/>
  <c r="BV14" i="15" s="1"/>
  <c r="BU10" i="15"/>
  <c r="BU14" i="15" s="1"/>
  <c r="BT10" i="15"/>
  <c r="BT14" i="15" s="1"/>
  <c r="BS10" i="15"/>
  <c r="BS14" i="15" s="1"/>
  <c r="BR10" i="15"/>
  <c r="BR14" i="15" s="1"/>
  <c r="BQ10" i="15"/>
  <c r="BQ14" i="15" s="1"/>
  <c r="BP10" i="15"/>
  <c r="BP14" i="15" s="1"/>
  <c r="BO10" i="15"/>
  <c r="BO14" i="15" s="1"/>
  <c r="BN10" i="15"/>
  <c r="BN14" i="15" s="1"/>
  <c r="BM10" i="15"/>
  <c r="BM14" i="15" s="1"/>
  <c r="BL10" i="15"/>
  <c r="BL14" i="15" s="1"/>
  <c r="BK10" i="15"/>
  <c r="BK14" i="15" s="1"/>
  <c r="BJ10" i="15"/>
  <c r="BJ14" i="15" s="1"/>
  <c r="BI10" i="15"/>
  <c r="BI14" i="15" s="1"/>
  <c r="BH10" i="15"/>
  <c r="BH14" i="15" s="1"/>
  <c r="BG10" i="15"/>
  <c r="BG14" i="15" s="1"/>
  <c r="BF10" i="15"/>
  <c r="BF14" i="15" s="1"/>
  <c r="BE10" i="15"/>
  <c r="BE14" i="15" s="1"/>
  <c r="BD10" i="15"/>
  <c r="BD14" i="15" s="1"/>
  <c r="BC10" i="15"/>
  <c r="BC14" i="15" s="1"/>
  <c r="BB10" i="15"/>
  <c r="BB14" i="15" s="1"/>
  <c r="BA10" i="15"/>
  <c r="BA14" i="15" s="1"/>
  <c r="AZ10" i="15"/>
  <c r="AZ14" i="15" s="1"/>
  <c r="AY10" i="15"/>
  <c r="AY14" i="15" s="1"/>
  <c r="AX10" i="15"/>
  <c r="AX14" i="15" s="1"/>
  <c r="AW10" i="15"/>
  <c r="AW14" i="15" s="1"/>
  <c r="AV10" i="15"/>
  <c r="AV14" i="15" s="1"/>
  <c r="AU10" i="15"/>
  <c r="AU14" i="15" s="1"/>
  <c r="AT10" i="15"/>
  <c r="AT14" i="15" s="1"/>
  <c r="AS10" i="15"/>
  <c r="AS14" i="15" s="1"/>
  <c r="AR10" i="15"/>
  <c r="AR14" i="15" s="1"/>
  <c r="AQ10" i="15"/>
  <c r="AQ14" i="15" s="1"/>
  <c r="AP10" i="15"/>
  <c r="AP14" i="15" s="1"/>
  <c r="AO10" i="15"/>
  <c r="AO14" i="15" s="1"/>
  <c r="AN10" i="15"/>
  <c r="AN14" i="15" s="1"/>
  <c r="AM10" i="15"/>
  <c r="AM14" i="15" s="1"/>
  <c r="AL10" i="15"/>
  <c r="AL14" i="15" s="1"/>
  <c r="AK10" i="15"/>
  <c r="AK14" i="15" s="1"/>
  <c r="AJ10" i="15"/>
  <c r="AJ14" i="15" s="1"/>
  <c r="AI10" i="15"/>
  <c r="AI14" i="15" s="1"/>
  <c r="AH10" i="15"/>
  <c r="AH14" i="15" s="1"/>
  <c r="AG10" i="15"/>
  <c r="AG14" i="15" s="1"/>
  <c r="AF10" i="15"/>
  <c r="AF14" i="15" s="1"/>
  <c r="AE10" i="15"/>
  <c r="AE14" i="15" s="1"/>
  <c r="AD10" i="15"/>
  <c r="AD14" i="15" s="1"/>
  <c r="AC10" i="15"/>
  <c r="AC14" i="15" s="1"/>
  <c r="AB10" i="15"/>
  <c r="AB14" i="15" s="1"/>
  <c r="AA10" i="15"/>
  <c r="AA14" i="15" s="1"/>
  <c r="Z10" i="15"/>
  <c r="Z14" i="15" s="1"/>
  <c r="Y10" i="15"/>
  <c r="Y14" i="15" s="1"/>
  <c r="X10" i="15"/>
  <c r="X14" i="15" s="1"/>
  <c r="W10" i="15"/>
  <c r="W14" i="15" s="1"/>
  <c r="V10" i="15"/>
  <c r="V14" i="15" s="1"/>
  <c r="U10" i="15"/>
  <c r="U14" i="15" s="1"/>
  <c r="T10" i="15"/>
  <c r="T14" i="15" s="1"/>
  <c r="S10" i="15"/>
  <c r="S14" i="15" s="1"/>
  <c r="R10" i="15"/>
  <c r="R14" i="15" s="1"/>
  <c r="Q10" i="15"/>
  <c r="Q14" i="15" s="1"/>
  <c r="P10" i="15"/>
  <c r="P14" i="15" s="1"/>
  <c r="O10" i="15"/>
  <c r="O14" i="15" s="1"/>
  <c r="N10" i="15"/>
  <c r="N14" i="15" s="1"/>
  <c r="M10" i="15"/>
  <c r="M14" i="15" s="1"/>
  <c r="L10" i="15"/>
  <c r="L14" i="15" s="1"/>
  <c r="K10" i="15"/>
  <c r="K14" i="15" s="1"/>
  <c r="J10" i="15"/>
  <c r="J14" i="15" s="1"/>
  <c r="I10" i="15"/>
  <c r="I14" i="15" s="1"/>
  <c r="H10" i="15"/>
  <c r="H14" i="15" s="1"/>
  <c r="G10" i="15"/>
  <c r="G14" i="15" s="1"/>
  <c r="F10" i="15"/>
  <c r="F14" i="15" s="1"/>
  <c r="E10" i="15"/>
  <c r="E14" i="15" s="1"/>
  <c r="D10" i="15"/>
  <c r="D14" i="15" s="1"/>
  <c r="F8" i="15"/>
  <c r="F5" i="15" s="1"/>
  <c r="D8" i="15"/>
  <c r="E7" i="15"/>
  <c r="E6" i="15"/>
  <c r="E5" i="15"/>
  <c r="V51" i="24"/>
  <c r="O51" i="24"/>
  <c r="H51" i="24"/>
  <c r="A51" i="24"/>
  <c r="V38" i="24"/>
  <c r="O38" i="24"/>
  <c r="H38" i="24"/>
  <c r="A38" i="24"/>
  <c r="CZ35" i="24"/>
  <c r="CY35" i="24"/>
  <c r="CX35" i="24"/>
  <c r="CW35" i="24"/>
  <c r="CV35" i="24"/>
  <c r="CU35" i="24"/>
  <c r="CT35" i="24"/>
  <c r="CS35" i="24"/>
  <c r="CR35" i="24"/>
  <c r="CQ35" i="24"/>
  <c r="CP35" i="24"/>
  <c r="CO35" i="24"/>
  <c r="CN35" i="24"/>
  <c r="CM35" i="24"/>
  <c r="CL35" i="24"/>
  <c r="CK35" i="24"/>
  <c r="CJ35" i="24"/>
  <c r="CI35" i="24"/>
  <c r="CH35" i="24"/>
  <c r="CG35" i="24"/>
  <c r="CF35" i="24"/>
  <c r="CE35" i="24"/>
  <c r="CD35" i="24"/>
  <c r="CC35" i="24"/>
  <c r="CB35" i="24"/>
  <c r="CA35" i="24"/>
  <c r="BZ35" i="24"/>
  <c r="BY35" i="24"/>
  <c r="BX35" i="24"/>
  <c r="BW35" i="24"/>
  <c r="BV35" i="24"/>
  <c r="BU35" i="24"/>
  <c r="BT35" i="24"/>
  <c r="BS35" i="24"/>
  <c r="BR35" i="24"/>
  <c r="BQ35" i="24"/>
  <c r="BP35" i="24"/>
  <c r="BO35" i="24"/>
  <c r="BN35" i="24"/>
  <c r="BM35" i="24"/>
  <c r="BL35" i="24"/>
  <c r="BK35" i="24"/>
  <c r="BJ35" i="24"/>
  <c r="BI35" i="24"/>
  <c r="BH35" i="24"/>
  <c r="BG35" i="24"/>
  <c r="BF35" i="24"/>
  <c r="BE35" i="24"/>
  <c r="BD35" i="24"/>
  <c r="BC35" i="24"/>
  <c r="BB35" i="24"/>
  <c r="BA35" i="24"/>
  <c r="CZ34" i="24"/>
  <c r="CY34" i="24"/>
  <c r="CX34" i="24"/>
  <c r="CW34" i="24"/>
  <c r="CV34" i="24"/>
  <c r="CU34" i="24"/>
  <c r="CT34" i="24"/>
  <c r="CS34" i="24"/>
  <c r="CR34" i="24"/>
  <c r="CQ34" i="24"/>
  <c r="CP34" i="24"/>
  <c r="CO34" i="24"/>
  <c r="CN34" i="24"/>
  <c r="CM34" i="24"/>
  <c r="CL34" i="24"/>
  <c r="CK34" i="24"/>
  <c r="CJ34" i="24"/>
  <c r="CI34" i="24"/>
  <c r="CH34" i="24"/>
  <c r="CG34" i="24"/>
  <c r="CF34" i="24"/>
  <c r="CE34" i="24"/>
  <c r="CD34" i="24"/>
  <c r="CC34" i="24"/>
  <c r="CB34" i="24"/>
  <c r="CA34" i="24"/>
  <c r="BZ34" i="24"/>
  <c r="BY34" i="24"/>
  <c r="BX34" i="24"/>
  <c r="BW34" i="24"/>
  <c r="BV34" i="24"/>
  <c r="BU34" i="24"/>
  <c r="BT34" i="24"/>
  <c r="BS34" i="24"/>
  <c r="BR34" i="24"/>
  <c r="BQ34" i="24"/>
  <c r="BP34" i="24"/>
  <c r="BO34" i="24"/>
  <c r="BN34" i="24"/>
  <c r="BM34" i="24"/>
  <c r="BL34" i="24"/>
  <c r="BK34" i="24"/>
  <c r="BJ34" i="24"/>
  <c r="BI34" i="24"/>
  <c r="BH34" i="24"/>
  <c r="BG34" i="24"/>
  <c r="BF34" i="24"/>
  <c r="BE34" i="24"/>
  <c r="BD34" i="24"/>
  <c r="BC34" i="24"/>
  <c r="BB34" i="24"/>
  <c r="BA34" i="24"/>
  <c r="CZ33" i="24"/>
  <c r="CY33" i="24"/>
  <c r="CX33" i="24"/>
  <c r="CW33" i="24"/>
  <c r="CV33" i="24"/>
  <c r="CU33" i="24"/>
  <c r="CT33" i="24"/>
  <c r="CS33" i="24"/>
  <c r="CR33" i="24"/>
  <c r="CQ33" i="24"/>
  <c r="CP33" i="24"/>
  <c r="CO33" i="24"/>
  <c r="CN33" i="24"/>
  <c r="CM33" i="24"/>
  <c r="CL33" i="24"/>
  <c r="CK33" i="24"/>
  <c r="CJ33" i="24"/>
  <c r="CI33" i="24"/>
  <c r="CH33" i="24"/>
  <c r="CG33" i="24"/>
  <c r="CF33" i="24"/>
  <c r="CE33" i="24"/>
  <c r="CD33" i="24"/>
  <c r="CC33" i="24"/>
  <c r="CB33" i="24"/>
  <c r="CA33" i="24"/>
  <c r="BZ33" i="24"/>
  <c r="BY33" i="24"/>
  <c r="BX33" i="24"/>
  <c r="BW33" i="24"/>
  <c r="BV33" i="24"/>
  <c r="BU33" i="24"/>
  <c r="BT33" i="24"/>
  <c r="BS33" i="24"/>
  <c r="BR33" i="24"/>
  <c r="BQ33" i="24"/>
  <c r="BP33" i="24"/>
  <c r="BO33" i="24"/>
  <c r="BN33" i="24"/>
  <c r="BM33" i="24"/>
  <c r="BL33" i="24"/>
  <c r="BK33" i="24"/>
  <c r="BJ33" i="24"/>
  <c r="BI33" i="24"/>
  <c r="BH33" i="24"/>
  <c r="BG33" i="24"/>
  <c r="BF33" i="24"/>
  <c r="BE33" i="24"/>
  <c r="BD33" i="24"/>
  <c r="BC33" i="24"/>
  <c r="BB33" i="24"/>
  <c r="BA33" i="24"/>
  <c r="CZ32" i="24"/>
  <c r="CY32" i="24"/>
  <c r="CX32" i="24"/>
  <c r="CW32" i="24"/>
  <c r="CV32" i="24"/>
  <c r="CU32" i="24"/>
  <c r="CT32" i="24"/>
  <c r="CS32" i="24"/>
  <c r="CR32" i="24"/>
  <c r="CQ32" i="24"/>
  <c r="CP32" i="24"/>
  <c r="CO32" i="24"/>
  <c r="CN32" i="24"/>
  <c r="CM32" i="24"/>
  <c r="CL32" i="24"/>
  <c r="CK32" i="24"/>
  <c r="CJ32" i="24"/>
  <c r="CI32" i="24"/>
  <c r="CH32" i="24"/>
  <c r="CG32" i="24"/>
  <c r="CF32" i="24"/>
  <c r="CE32" i="24"/>
  <c r="CD32" i="24"/>
  <c r="CC32" i="24"/>
  <c r="CB32" i="24"/>
  <c r="CA32" i="24"/>
  <c r="BZ32" i="24"/>
  <c r="BY32" i="24"/>
  <c r="BX32" i="24"/>
  <c r="BW32" i="24"/>
  <c r="BV32" i="24"/>
  <c r="BU32" i="24"/>
  <c r="BT32" i="24"/>
  <c r="BS32" i="24"/>
  <c r="BR32" i="24"/>
  <c r="BQ32" i="24"/>
  <c r="BP32" i="24"/>
  <c r="BO32" i="24"/>
  <c r="BN32" i="24"/>
  <c r="BM32" i="24"/>
  <c r="BL32" i="24"/>
  <c r="BK32" i="24"/>
  <c r="BJ32" i="24"/>
  <c r="BI32" i="24"/>
  <c r="BH32" i="24"/>
  <c r="BG32" i="24"/>
  <c r="BF32" i="24"/>
  <c r="BE32" i="24"/>
  <c r="BD32" i="24"/>
  <c r="BC32" i="24"/>
  <c r="BB32" i="24"/>
  <c r="BA32" i="24"/>
  <c r="CZ31" i="24"/>
  <c r="CY31" i="24"/>
  <c r="CX31" i="24"/>
  <c r="CW31" i="24"/>
  <c r="CV31" i="24"/>
  <c r="CU31" i="24"/>
  <c r="CT31" i="24"/>
  <c r="CS31" i="24"/>
  <c r="CR31" i="24"/>
  <c r="CQ31" i="24"/>
  <c r="CP31" i="24"/>
  <c r="CO31" i="24"/>
  <c r="CN31" i="24"/>
  <c r="CM31" i="24"/>
  <c r="CL31" i="24"/>
  <c r="CK31" i="24"/>
  <c r="CJ31" i="24"/>
  <c r="CI31" i="24"/>
  <c r="CH31" i="24"/>
  <c r="CG31" i="24"/>
  <c r="CF31" i="24"/>
  <c r="CE31" i="24"/>
  <c r="CD31" i="24"/>
  <c r="CC31" i="24"/>
  <c r="CB31" i="24"/>
  <c r="CA31" i="24"/>
  <c r="BZ31" i="24"/>
  <c r="BY31" i="24"/>
  <c r="BX31" i="24"/>
  <c r="BW31" i="24"/>
  <c r="BV31" i="24"/>
  <c r="BU31" i="24"/>
  <c r="BT31" i="24"/>
  <c r="BS31" i="24"/>
  <c r="BR31" i="24"/>
  <c r="BQ31" i="24"/>
  <c r="BP31" i="24"/>
  <c r="BO31" i="24"/>
  <c r="BN31" i="24"/>
  <c r="BM31" i="24"/>
  <c r="BL31" i="24"/>
  <c r="BK31" i="24"/>
  <c r="BJ31" i="24"/>
  <c r="BI31" i="24"/>
  <c r="BH31" i="24"/>
  <c r="BG31" i="24"/>
  <c r="BF31" i="24"/>
  <c r="BE31" i="24"/>
  <c r="BD31" i="24"/>
  <c r="BC31" i="24"/>
  <c r="BB31" i="24"/>
  <c r="BA31" i="24"/>
  <c r="CZ30" i="24"/>
  <c r="CY30" i="24"/>
  <c r="CX30" i="24"/>
  <c r="CW30" i="24"/>
  <c r="CV30" i="24"/>
  <c r="CU30" i="24"/>
  <c r="CT30" i="24"/>
  <c r="CS30" i="24"/>
  <c r="CR30" i="24"/>
  <c r="CQ30" i="24"/>
  <c r="CP30" i="24"/>
  <c r="CO30" i="24"/>
  <c r="CN30" i="24"/>
  <c r="CM30" i="24"/>
  <c r="CL30" i="24"/>
  <c r="CK30" i="24"/>
  <c r="CJ30" i="24"/>
  <c r="CI30" i="24"/>
  <c r="CH30" i="24"/>
  <c r="CG30" i="24"/>
  <c r="CF30" i="24"/>
  <c r="CE30" i="24"/>
  <c r="CD30" i="24"/>
  <c r="CC30" i="24"/>
  <c r="CB30" i="24"/>
  <c r="CA30" i="24"/>
  <c r="BZ30" i="24"/>
  <c r="BY30" i="24"/>
  <c r="BX30" i="24"/>
  <c r="BW30" i="24"/>
  <c r="BV30" i="24"/>
  <c r="BU30" i="24"/>
  <c r="BT30" i="24"/>
  <c r="BS30" i="24"/>
  <c r="BR30" i="24"/>
  <c r="BQ30" i="24"/>
  <c r="BP30" i="24"/>
  <c r="BO30" i="24"/>
  <c r="BN30" i="24"/>
  <c r="BM30" i="24"/>
  <c r="BL30" i="24"/>
  <c r="BK30" i="24"/>
  <c r="BJ30" i="24"/>
  <c r="BI30" i="24"/>
  <c r="BH30" i="24"/>
  <c r="BG30" i="24"/>
  <c r="BF30" i="24"/>
  <c r="BE30" i="24"/>
  <c r="BD30" i="24"/>
  <c r="BC30" i="24"/>
  <c r="BB30" i="24"/>
  <c r="BA30" i="24"/>
  <c r="CZ29" i="24"/>
  <c r="CY29" i="24"/>
  <c r="CX29" i="24"/>
  <c r="CW29" i="24"/>
  <c r="CV29" i="24"/>
  <c r="CU29" i="24"/>
  <c r="CT29" i="24"/>
  <c r="CS29" i="24"/>
  <c r="CR29" i="24"/>
  <c r="CQ29" i="24"/>
  <c r="CP29" i="24"/>
  <c r="CO29" i="24"/>
  <c r="CN29" i="24"/>
  <c r="CM29" i="24"/>
  <c r="CL29" i="24"/>
  <c r="CK29" i="24"/>
  <c r="CJ29" i="24"/>
  <c r="CI29" i="24"/>
  <c r="CH29" i="24"/>
  <c r="CG29" i="24"/>
  <c r="CF29" i="24"/>
  <c r="CE29" i="24"/>
  <c r="CD29" i="24"/>
  <c r="CC29" i="24"/>
  <c r="CB29" i="24"/>
  <c r="CA29" i="24"/>
  <c r="BZ29" i="24"/>
  <c r="BY29" i="24"/>
  <c r="BX29" i="24"/>
  <c r="BW29" i="24"/>
  <c r="BV29" i="24"/>
  <c r="BU29" i="24"/>
  <c r="BT29" i="24"/>
  <c r="BS29" i="24"/>
  <c r="BR29" i="24"/>
  <c r="BQ29" i="24"/>
  <c r="BP29" i="24"/>
  <c r="BO29" i="24"/>
  <c r="BN29" i="24"/>
  <c r="BM29" i="24"/>
  <c r="BL29" i="24"/>
  <c r="BK29" i="24"/>
  <c r="BJ29" i="24"/>
  <c r="BI29" i="24"/>
  <c r="BH29" i="24"/>
  <c r="BG29" i="24"/>
  <c r="BF29" i="24"/>
  <c r="BE29" i="24"/>
  <c r="BD29" i="24"/>
  <c r="BC29" i="24"/>
  <c r="BB29" i="24"/>
  <c r="BA29" i="24"/>
  <c r="CZ28" i="24"/>
  <c r="CY28" i="24"/>
  <c r="CX28" i="24"/>
  <c r="CW28" i="24"/>
  <c r="CV28" i="24"/>
  <c r="CU28" i="24"/>
  <c r="CT28" i="24"/>
  <c r="CS28" i="24"/>
  <c r="CR28" i="24"/>
  <c r="CQ28" i="24"/>
  <c r="CP28" i="24"/>
  <c r="CO28" i="24"/>
  <c r="CN28" i="24"/>
  <c r="CM28" i="24"/>
  <c r="CL28" i="24"/>
  <c r="CK28" i="24"/>
  <c r="CJ28" i="24"/>
  <c r="CI28" i="24"/>
  <c r="CH28" i="24"/>
  <c r="CG28" i="24"/>
  <c r="CF28" i="24"/>
  <c r="CE28" i="24"/>
  <c r="CD28" i="24"/>
  <c r="CC28" i="24"/>
  <c r="CB28" i="24"/>
  <c r="CA28" i="24"/>
  <c r="BZ28" i="24"/>
  <c r="BY28" i="24"/>
  <c r="BX28" i="24"/>
  <c r="BW28" i="24"/>
  <c r="BV28" i="24"/>
  <c r="BU28" i="24"/>
  <c r="BT28" i="24"/>
  <c r="BS28" i="24"/>
  <c r="BR28" i="24"/>
  <c r="BQ28" i="24"/>
  <c r="BP28" i="24"/>
  <c r="BO28" i="24"/>
  <c r="BN28" i="24"/>
  <c r="BM28" i="24"/>
  <c r="BL28" i="24"/>
  <c r="BK28" i="24"/>
  <c r="BJ28" i="24"/>
  <c r="BI28" i="24"/>
  <c r="BH28" i="24"/>
  <c r="BG28" i="24"/>
  <c r="BF28" i="24"/>
  <c r="BE28" i="24"/>
  <c r="BD28" i="24"/>
  <c r="BC28" i="24"/>
  <c r="BB28" i="24"/>
  <c r="BA28" i="24"/>
  <c r="CZ25" i="24"/>
  <c r="CY25" i="24"/>
  <c r="CX25" i="24"/>
  <c r="CW25" i="24"/>
  <c r="CV25" i="24"/>
  <c r="CU25" i="24"/>
  <c r="CT25" i="24"/>
  <c r="CS25" i="24"/>
  <c r="CR25" i="24"/>
  <c r="CQ25" i="24"/>
  <c r="CP25" i="24"/>
  <c r="CO25" i="24"/>
  <c r="CN25" i="24"/>
  <c r="CM25" i="24"/>
  <c r="CL25" i="24"/>
  <c r="CK25" i="24"/>
  <c r="CJ25" i="24"/>
  <c r="CI25" i="24"/>
  <c r="CH25" i="24"/>
  <c r="CG25" i="24"/>
  <c r="CF25" i="24"/>
  <c r="CE25" i="24"/>
  <c r="CD25" i="24"/>
  <c r="CC25" i="24"/>
  <c r="CB25" i="24"/>
  <c r="CA25" i="24"/>
  <c r="BZ25" i="24"/>
  <c r="BY25" i="24"/>
  <c r="BX25" i="24"/>
  <c r="BW25" i="24"/>
  <c r="BV25" i="24"/>
  <c r="BU25" i="24"/>
  <c r="BT25" i="24"/>
  <c r="BS25" i="24"/>
  <c r="BR25" i="24"/>
  <c r="BQ25" i="24"/>
  <c r="BP25" i="24"/>
  <c r="BO25" i="24"/>
  <c r="BN25" i="24"/>
  <c r="BM25" i="24"/>
  <c r="BL25" i="24"/>
  <c r="BK25" i="24"/>
  <c r="BJ25" i="24"/>
  <c r="BI25" i="24"/>
  <c r="BH25" i="24"/>
  <c r="BG25" i="24"/>
  <c r="BF25" i="24"/>
  <c r="BE25" i="24"/>
  <c r="BD25" i="24"/>
  <c r="BC25" i="24"/>
  <c r="BB25" i="24"/>
  <c r="BA25" i="24"/>
  <c r="CZ24" i="24"/>
  <c r="CY24" i="24"/>
  <c r="CX24" i="24"/>
  <c r="CW24" i="24"/>
  <c r="CV24" i="24"/>
  <c r="CU24" i="24"/>
  <c r="CT24" i="24"/>
  <c r="CS24" i="24"/>
  <c r="CR24" i="24"/>
  <c r="CQ24" i="24"/>
  <c r="CP24" i="24"/>
  <c r="CO24" i="24"/>
  <c r="CN24" i="24"/>
  <c r="CM24" i="24"/>
  <c r="CL24" i="24"/>
  <c r="CK24" i="24"/>
  <c r="CJ24" i="24"/>
  <c r="CI24" i="24"/>
  <c r="CH24" i="24"/>
  <c r="CG24" i="24"/>
  <c r="CF24" i="24"/>
  <c r="CE24" i="24"/>
  <c r="CD24" i="24"/>
  <c r="CC24" i="24"/>
  <c r="CB24" i="24"/>
  <c r="CA24" i="24"/>
  <c r="BZ24" i="24"/>
  <c r="BY24" i="24"/>
  <c r="BX24" i="24"/>
  <c r="BW24" i="24"/>
  <c r="BV24" i="24"/>
  <c r="BU24" i="24"/>
  <c r="BT24" i="24"/>
  <c r="BS24" i="24"/>
  <c r="BR24" i="24"/>
  <c r="BQ24" i="24"/>
  <c r="BP24" i="24"/>
  <c r="BO24" i="24"/>
  <c r="BN24" i="24"/>
  <c r="BM24" i="24"/>
  <c r="BL24" i="24"/>
  <c r="BK24" i="24"/>
  <c r="BJ24" i="24"/>
  <c r="BI24" i="24"/>
  <c r="BH24" i="24"/>
  <c r="BG24" i="24"/>
  <c r="BF24" i="24"/>
  <c r="BE24" i="24"/>
  <c r="BD24" i="24"/>
  <c r="BC24" i="24"/>
  <c r="BB24" i="24"/>
  <c r="BA24" i="24"/>
  <c r="CZ23" i="24"/>
  <c r="CY23" i="24"/>
  <c r="CX23" i="24"/>
  <c r="CW23" i="24"/>
  <c r="CV23" i="24"/>
  <c r="CU23" i="24"/>
  <c r="CT23" i="24"/>
  <c r="CS23" i="24"/>
  <c r="CR23" i="24"/>
  <c r="CQ23" i="24"/>
  <c r="CP23" i="24"/>
  <c r="CO23" i="24"/>
  <c r="CN23" i="24"/>
  <c r="CM23" i="24"/>
  <c r="CL23" i="24"/>
  <c r="CK23" i="24"/>
  <c r="CJ23" i="24"/>
  <c r="CI23" i="24"/>
  <c r="CH23" i="24"/>
  <c r="CG23" i="24"/>
  <c r="CF23" i="24"/>
  <c r="CE23" i="24"/>
  <c r="CD23" i="24"/>
  <c r="CC23" i="24"/>
  <c r="CB23" i="24"/>
  <c r="CA23" i="24"/>
  <c r="BZ23" i="24"/>
  <c r="BY23" i="24"/>
  <c r="BX23" i="24"/>
  <c r="BW23" i="24"/>
  <c r="BV23" i="24"/>
  <c r="BU23" i="24"/>
  <c r="BT23" i="24"/>
  <c r="BS23" i="24"/>
  <c r="BR23" i="24"/>
  <c r="BQ23" i="24"/>
  <c r="BP23" i="24"/>
  <c r="BO23" i="24"/>
  <c r="BN23" i="24"/>
  <c r="BM23" i="24"/>
  <c r="BL23" i="24"/>
  <c r="BK23" i="24"/>
  <c r="BJ23" i="24"/>
  <c r="BI23" i="24"/>
  <c r="BH23" i="24"/>
  <c r="BG23" i="24"/>
  <c r="BF23" i="24"/>
  <c r="BE23" i="24"/>
  <c r="BD23" i="24"/>
  <c r="BC23" i="24"/>
  <c r="BB23" i="24"/>
  <c r="BA23" i="24"/>
  <c r="CZ22" i="24"/>
  <c r="CY22" i="24"/>
  <c r="CX22" i="24"/>
  <c r="CW22" i="24"/>
  <c r="CV22" i="24"/>
  <c r="CU22" i="24"/>
  <c r="CT22" i="24"/>
  <c r="CS22" i="24"/>
  <c r="CR22" i="24"/>
  <c r="CQ22" i="24"/>
  <c r="CP22" i="24"/>
  <c r="CO22" i="24"/>
  <c r="CN22" i="24"/>
  <c r="CM22" i="24"/>
  <c r="CL22" i="24"/>
  <c r="CK22" i="24"/>
  <c r="CJ22" i="24"/>
  <c r="CI22" i="24"/>
  <c r="CH22" i="24"/>
  <c r="CG22" i="24"/>
  <c r="CF22" i="24"/>
  <c r="CE22" i="24"/>
  <c r="CD22" i="24"/>
  <c r="CC22" i="24"/>
  <c r="CB22" i="24"/>
  <c r="CA22" i="24"/>
  <c r="BZ22" i="24"/>
  <c r="BY22" i="24"/>
  <c r="BX22" i="24"/>
  <c r="BW22" i="24"/>
  <c r="BV22" i="24"/>
  <c r="BU22" i="24"/>
  <c r="BT22" i="24"/>
  <c r="BS22" i="24"/>
  <c r="BR22" i="24"/>
  <c r="BQ22" i="24"/>
  <c r="BP22" i="24"/>
  <c r="BO22" i="24"/>
  <c r="BN22" i="24"/>
  <c r="BM22" i="24"/>
  <c r="BL22" i="24"/>
  <c r="BK22" i="24"/>
  <c r="BJ22" i="24"/>
  <c r="BI22" i="24"/>
  <c r="BH22" i="24"/>
  <c r="BG22" i="24"/>
  <c r="BF22" i="24"/>
  <c r="BE22" i="24"/>
  <c r="BD22" i="24"/>
  <c r="BC22" i="24"/>
  <c r="BB22" i="24"/>
  <c r="BA22" i="24"/>
  <c r="CZ21" i="24"/>
  <c r="CY21" i="24"/>
  <c r="CX21" i="24"/>
  <c r="CW21" i="24"/>
  <c r="CV21" i="24"/>
  <c r="CU21" i="24"/>
  <c r="CT21" i="24"/>
  <c r="CS21" i="24"/>
  <c r="CR21" i="24"/>
  <c r="CQ21" i="24"/>
  <c r="CP21" i="24"/>
  <c r="CO21" i="24"/>
  <c r="CN21" i="24"/>
  <c r="CM21" i="24"/>
  <c r="CL21" i="24"/>
  <c r="CK21" i="24"/>
  <c r="CJ21" i="24"/>
  <c r="CI21" i="24"/>
  <c r="CH21" i="24"/>
  <c r="CG21" i="24"/>
  <c r="CF21" i="24"/>
  <c r="CE21" i="24"/>
  <c r="CD21" i="24"/>
  <c r="CC21" i="24"/>
  <c r="CB21" i="24"/>
  <c r="CA21" i="24"/>
  <c r="BZ21" i="24"/>
  <c r="BY21" i="24"/>
  <c r="BX21" i="24"/>
  <c r="BW21" i="24"/>
  <c r="BV21" i="24"/>
  <c r="BU21" i="24"/>
  <c r="BT21" i="24"/>
  <c r="BS21" i="24"/>
  <c r="BR21" i="24"/>
  <c r="BQ21" i="24"/>
  <c r="BP21" i="24"/>
  <c r="BO21" i="24"/>
  <c r="BN21" i="24"/>
  <c r="BM21" i="24"/>
  <c r="BL21" i="24"/>
  <c r="BK21" i="24"/>
  <c r="BJ21" i="24"/>
  <c r="BI21" i="24"/>
  <c r="BH21" i="24"/>
  <c r="BG21" i="24"/>
  <c r="BF21" i="24"/>
  <c r="BE21" i="24"/>
  <c r="BD21" i="24"/>
  <c r="BC21" i="24"/>
  <c r="BB21" i="24"/>
  <c r="BA21" i="24"/>
  <c r="CZ20" i="24"/>
  <c r="CY20" i="24"/>
  <c r="CX20" i="24"/>
  <c r="CW20" i="24"/>
  <c r="CV20" i="24"/>
  <c r="CU20" i="24"/>
  <c r="CT20" i="24"/>
  <c r="CS20" i="24"/>
  <c r="CR20" i="24"/>
  <c r="CQ20" i="24"/>
  <c r="CP20" i="24"/>
  <c r="CO20" i="24"/>
  <c r="CN20" i="24"/>
  <c r="CM20" i="24"/>
  <c r="CL20" i="24"/>
  <c r="CK20" i="24"/>
  <c r="CJ20" i="24"/>
  <c r="CI20" i="24"/>
  <c r="CH20" i="24"/>
  <c r="CG20" i="24"/>
  <c r="CF20" i="24"/>
  <c r="CE20" i="24"/>
  <c r="CD20" i="24"/>
  <c r="CC20" i="24"/>
  <c r="CB20" i="24"/>
  <c r="CA20" i="24"/>
  <c r="BZ20" i="24"/>
  <c r="BY20" i="24"/>
  <c r="BX20" i="24"/>
  <c r="BW20" i="24"/>
  <c r="BV20" i="24"/>
  <c r="BU20" i="24"/>
  <c r="BT20" i="24"/>
  <c r="BS20" i="24"/>
  <c r="BR20" i="24"/>
  <c r="BQ20" i="24"/>
  <c r="BP20" i="24"/>
  <c r="BO20" i="24"/>
  <c r="BN20" i="24"/>
  <c r="BM20" i="24"/>
  <c r="BL20" i="24"/>
  <c r="BK20" i="24"/>
  <c r="BJ20" i="24"/>
  <c r="BI20" i="24"/>
  <c r="BH20" i="24"/>
  <c r="BG20" i="24"/>
  <c r="BF20" i="24"/>
  <c r="BE20" i="24"/>
  <c r="BD20" i="24"/>
  <c r="BC20" i="24"/>
  <c r="BB20" i="24"/>
  <c r="BA20" i="24"/>
  <c r="CZ19" i="24"/>
  <c r="CY19" i="24"/>
  <c r="CX19" i="24"/>
  <c r="CW19" i="24"/>
  <c r="CV19" i="24"/>
  <c r="CU19" i="24"/>
  <c r="CT19" i="24"/>
  <c r="CS19" i="24"/>
  <c r="CR19" i="24"/>
  <c r="CQ19" i="24"/>
  <c r="CP19" i="24"/>
  <c r="CO19" i="24"/>
  <c r="CN19" i="24"/>
  <c r="CM19" i="24"/>
  <c r="CL19" i="24"/>
  <c r="CK19" i="24"/>
  <c r="CJ19" i="24"/>
  <c r="CI19" i="24"/>
  <c r="CH19" i="24"/>
  <c r="CG19" i="24"/>
  <c r="CF19" i="24"/>
  <c r="CE19" i="24"/>
  <c r="CD19" i="24"/>
  <c r="CC19" i="24"/>
  <c r="CB19" i="24"/>
  <c r="CA19" i="24"/>
  <c r="BZ19" i="24"/>
  <c r="BY19" i="24"/>
  <c r="BX19" i="24"/>
  <c r="BW19" i="24"/>
  <c r="BV19" i="24"/>
  <c r="BU19" i="24"/>
  <c r="BT19" i="24"/>
  <c r="BS19" i="24"/>
  <c r="BR19" i="24"/>
  <c r="BQ19" i="24"/>
  <c r="BP19" i="24"/>
  <c r="BO19" i="24"/>
  <c r="BN19" i="24"/>
  <c r="BM19" i="24"/>
  <c r="BL19" i="24"/>
  <c r="BK19" i="24"/>
  <c r="BJ19" i="24"/>
  <c r="BI19" i="24"/>
  <c r="BH19" i="24"/>
  <c r="BG19" i="24"/>
  <c r="BF19" i="24"/>
  <c r="BE19" i="24"/>
  <c r="BD19" i="24"/>
  <c r="BC19" i="24"/>
  <c r="BB19" i="24"/>
  <c r="BA19" i="24"/>
  <c r="CZ18" i="24"/>
  <c r="CY18" i="24"/>
  <c r="CX18" i="24"/>
  <c r="CW18" i="24"/>
  <c r="CV18" i="24"/>
  <c r="CU18" i="24"/>
  <c r="CT18" i="24"/>
  <c r="CS18" i="24"/>
  <c r="CR18" i="24"/>
  <c r="CQ18" i="24"/>
  <c r="CP18" i="24"/>
  <c r="CO18" i="24"/>
  <c r="CN18" i="24"/>
  <c r="CM18" i="24"/>
  <c r="CL18" i="24"/>
  <c r="CK18" i="24"/>
  <c r="CJ18" i="24"/>
  <c r="CI18" i="24"/>
  <c r="CH18" i="24"/>
  <c r="CG18" i="24"/>
  <c r="CF18" i="24"/>
  <c r="CE18" i="24"/>
  <c r="CD18" i="24"/>
  <c r="CC18" i="24"/>
  <c r="CB18" i="24"/>
  <c r="CA18" i="24"/>
  <c r="BZ18" i="24"/>
  <c r="BY18" i="24"/>
  <c r="BX18" i="24"/>
  <c r="BW18" i="24"/>
  <c r="BV18" i="24"/>
  <c r="BU18" i="24"/>
  <c r="BT18" i="24"/>
  <c r="BS18" i="24"/>
  <c r="BR18" i="24"/>
  <c r="BQ18" i="24"/>
  <c r="BP18" i="24"/>
  <c r="BO18" i="24"/>
  <c r="BN18" i="24"/>
  <c r="BM18" i="24"/>
  <c r="BL18" i="24"/>
  <c r="BK18" i="24"/>
  <c r="BJ18" i="24"/>
  <c r="BI18" i="24"/>
  <c r="BH18" i="24"/>
  <c r="BG18" i="24"/>
  <c r="BF18" i="24"/>
  <c r="BE18" i="24"/>
  <c r="BD18" i="24"/>
  <c r="BC18" i="24"/>
  <c r="BB18" i="24"/>
  <c r="BA18" i="24"/>
  <c r="T51" i="67" l="1"/>
  <c r="T53" i="67"/>
  <c r="T55" i="67"/>
  <c r="T57" i="67"/>
  <c r="T52" i="67"/>
  <c r="T54" i="67"/>
  <c r="T56" i="67"/>
  <c r="T47" i="67"/>
  <c r="T42" i="67"/>
  <c r="T40" i="67"/>
  <c r="T44" i="67"/>
  <c r="T50" i="67"/>
  <c r="T46" i="67"/>
  <c r="T48" i="67"/>
  <c r="T49" i="67"/>
  <c r="T41" i="67"/>
  <c r="T58" i="67"/>
  <c r="T43" i="67"/>
  <c r="T45" i="67"/>
  <c r="T36" i="67"/>
  <c r="T37" i="67"/>
  <c r="T35" i="67"/>
  <c r="T30" i="67"/>
  <c r="T31" i="67"/>
  <c r="T23" i="67"/>
  <c r="T24" i="67"/>
  <c r="T26" i="67"/>
  <c r="T17" i="67"/>
  <c r="T32" i="67"/>
  <c r="T27" i="67"/>
  <c r="T18" i="67"/>
  <c r="T10" i="67"/>
  <c r="T33" i="67"/>
  <c r="T28" i="67"/>
  <c r="T19" i="67"/>
  <c r="T11" i="67"/>
  <c r="T34" i="67"/>
  <c r="T29" i="67"/>
  <c r="T15" i="67"/>
  <c r="T25" i="67"/>
  <c r="T16" i="67"/>
  <c r="T9" i="67"/>
  <c r="T21" i="67"/>
  <c r="T38" i="67"/>
  <c r="T22" i="67"/>
  <c r="T12" i="67"/>
  <c r="T14" i="67"/>
  <c r="T39" i="67"/>
  <c r="V8" i="67"/>
  <c r="T13" i="67"/>
  <c r="CD16" i="15"/>
  <c r="CD21" i="15" s="1"/>
  <c r="BV16" i="15"/>
  <c r="BV21" i="15" s="1"/>
  <c r="BN16" i="15"/>
  <c r="BN21" i="15" s="1"/>
  <c r="BF16" i="15"/>
  <c r="BF21" i="15" s="1"/>
  <c r="AX16" i="15"/>
  <c r="AX21" i="15" s="1"/>
  <c r="AP16" i="15"/>
  <c r="AP21" i="15" s="1"/>
  <c r="AH16" i="15"/>
  <c r="AH21" i="15" s="1"/>
  <c r="Z16" i="15"/>
  <c r="Z21" i="15" s="1"/>
  <c r="R16" i="15"/>
  <c r="R21" i="15" s="1"/>
  <c r="J16" i="15"/>
  <c r="J21" i="15" s="1"/>
  <c r="CC15" i="15"/>
  <c r="BU15" i="15"/>
  <c r="BM15" i="15"/>
  <c r="BE15" i="15"/>
  <c r="AW15" i="15"/>
  <c r="AO15" i="15"/>
  <c r="AG15" i="15"/>
  <c r="Y15" i="15"/>
  <c r="Q15" i="15"/>
  <c r="I15" i="15"/>
  <c r="BI16" i="15"/>
  <c r="BI21" i="15" s="1"/>
  <c r="AC16" i="15"/>
  <c r="AC21" i="15" s="1"/>
  <c r="BX15" i="15"/>
  <c r="AJ15" i="15"/>
  <c r="BX16" i="15"/>
  <c r="BX21" i="15" s="1"/>
  <c r="AR16" i="15"/>
  <c r="AR21" i="15" s="1"/>
  <c r="T16" i="15"/>
  <c r="T21" i="15" s="1"/>
  <c r="BG15" i="15"/>
  <c r="AA15" i="15"/>
  <c r="BG16" i="15"/>
  <c r="BG21" i="15" s="1"/>
  <c r="CD15" i="15"/>
  <c r="AH15" i="15"/>
  <c r="CC16" i="15"/>
  <c r="CC21" i="15" s="1"/>
  <c r="BU16" i="15"/>
  <c r="BU21" i="15" s="1"/>
  <c r="BM16" i="15"/>
  <c r="BM21" i="15" s="1"/>
  <c r="BE16" i="15"/>
  <c r="BE21" i="15" s="1"/>
  <c r="AW16" i="15"/>
  <c r="AW21" i="15" s="1"/>
  <c r="AO16" i="15"/>
  <c r="AO21" i="15" s="1"/>
  <c r="AG16" i="15"/>
  <c r="AG21" i="15" s="1"/>
  <c r="Y16" i="15"/>
  <c r="Y21" i="15" s="1"/>
  <c r="Q16" i="15"/>
  <c r="Q21" i="15" s="1"/>
  <c r="I16" i="15"/>
  <c r="I21" i="15" s="1"/>
  <c r="CB15" i="15"/>
  <c r="BT15" i="15"/>
  <c r="BL15" i="15"/>
  <c r="BD15" i="15"/>
  <c r="AV15" i="15"/>
  <c r="AN15" i="15"/>
  <c r="AF15" i="15"/>
  <c r="X15" i="15"/>
  <c r="P15" i="15"/>
  <c r="H15" i="15"/>
  <c r="BA16" i="15"/>
  <c r="BA21" i="15" s="1"/>
  <c r="AB15" i="15"/>
  <c r="AZ16" i="15"/>
  <c r="AZ21" i="15" s="1"/>
  <c r="L16" i="15"/>
  <c r="L21" i="15" s="1"/>
  <c r="AY15" i="15"/>
  <c r="BO16" i="15"/>
  <c r="BO21" i="15" s="1"/>
  <c r="AI16" i="15"/>
  <c r="AI21" i="15" s="1"/>
  <c r="K16" i="15"/>
  <c r="K21" i="15" s="1"/>
  <c r="BF15" i="15"/>
  <c r="Z15" i="15"/>
  <c r="CB16" i="15"/>
  <c r="CB21" i="15" s="1"/>
  <c r="BT16" i="15"/>
  <c r="BT21" i="15" s="1"/>
  <c r="BL16" i="15"/>
  <c r="BL21" i="15" s="1"/>
  <c r="BD16" i="15"/>
  <c r="BD21" i="15" s="1"/>
  <c r="AV16" i="15"/>
  <c r="AV21" i="15" s="1"/>
  <c r="AN16" i="15"/>
  <c r="AN21" i="15" s="1"/>
  <c r="AF16" i="15"/>
  <c r="AF21" i="15" s="1"/>
  <c r="X16" i="15"/>
  <c r="X21" i="15" s="1"/>
  <c r="P16" i="15"/>
  <c r="P21" i="15" s="1"/>
  <c r="H16" i="15"/>
  <c r="H21" i="15" s="1"/>
  <c r="CA15" i="15"/>
  <c r="BS15" i="15"/>
  <c r="BK15" i="15"/>
  <c r="BC15" i="15"/>
  <c r="AU15" i="15"/>
  <c r="AM15" i="15"/>
  <c r="AE15" i="15"/>
  <c r="W15" i="15"/>
  <c r="O15" i="15"/>
  <c r="G15" i="15"/>
  <c r="BQ16" i="15"/>
  <c r="BQ21" i="15" s="1"/>
  <c r="U16" i="15"/>
  <c r="U21" i="15" s="1"/>
  <c r="BP15" i="15"/>
  <c r="AR15" i="15"/>
  <c r="D15" i="15"/>
  <c r="BH16" i="15"/>
  <c r="BH21" i="15" s="1"/>
  <c r="AB16" i="15"/>
  <c r="AB21" i="15" s="1"/>
  <c r="BO15" i="15"/>
  <c r="AQ15" i="15"/>
  <c r="K15" i="15"/>
  <c r="CA16" i="15"/>
  <c r="CA21" i="15" s="1"/>
  <c r="BS16" i="15"/>
  <c r="BS21" i="15" s="1"/>
  <c r="BK16" i="15"/>
  <c r="BK21" i="15" s="1"/>
  <c r="BC16" i="15"/>
  <c r="BC21" i="15" s="1"/>
  <c r="AU16" i="15"/>
  <c r="AU21" i="15" s="1"/>
  <c r="AM16" i="15"/>
  <c r="AM21" i="15" s="1"/>
  <c r="AE16" i="15"/>
  <c r="AE21" i="15" s="1"/>
  <c r="W16" i="15"/>
  <c r="W21" i="15" s="1"/>
  <c r="O16" i="15"/>
  <c r="O21" i="15" s="1"/>
  <c r="G16" i="15"/>
  <c r="G21" i="15" s="1"/>
  <c r="BZ15" i="15"/>
  <c r="BR15" i="15"/>
  <c r="BJ15" i="15"/>
  <c r="BB15" i="15"/>
  <c r="AT15" i="15"/>
  <c r="AL15" i="15"/>
  <c r="AD15" i="15"/>
  <c r="V15" i="15"/>
  <c r="N15" i="15"/>
  <c r="F15" i="15"/>
  <c r="BY16" i="15"/>
  <c r="BY21" i="15" s="1"/>
  <c r="AK16" i="15"/>
  <c r="AK21" i="15" s="1"/>
  <c r="E16" i="15"/>
  <c r="E21" i="15" s="1"/>
  <c r="AZ15" i="15"/>
  <c r="L15" i="15"/>
  <c r="D16" i="15"/>
  <c r="S15" i="15"/>
  <c r="AQ16" i="15"/>
  <c r="AQ21" i="15" s="1"/>
  <c r="S16" i="15"/>
  <c r="S21" i="15" s="1"/>
  <c r="BV15" i="15"/>
  <c r="AX15" i="15"/>
  <c r="R15" i="15"/>
  <c r="BZ16" i="15"/>
  <c r="BZ21" i="15" s="1"/>
  <c r="BR16" i="15"/>
  <c r="BR21" i="15" s="1"/>
  <c r="BJ16" i="15"/>
  <c r="BJ21" i="15" s="1"/>
  <c r="BB16" i="15"/>
  <c r="BB21" i="15" s="1"/>
  <c r="AT16" i="15"/>
  <c r="AT21" i="15" s="1"/>
  <c r="AL16" i="15"/>
  <c r="AL21" i="15" s="1"/>
  <c r="AD16" i="15"/>
  <c r="AD21" i="15" s="1"/>
  <c r="V16" i="15"/>
  <c r="V21" i="15" s="1"/>
  <c r="N16" i="15"/>
  <c r="N21" i="15" s="1"/>
  <c r="F16" i="15"/>
  <c r="F21" i="15" s="1"/>
  <c r="BY15" i="15"/>
  <c r="BQ15" i="15"/>
  <c r="BI15" i="15"/>
  <c r="BA15" i="15"/>
  <c r="AS15" i="15"/>
  <c r="AK15" i="15"/>
  <c r="AC15" i="15"/>
  <c r="U15" i="15"/>
  <c r="M15" i="15"/>
  <c r="E15" i="15"/>
  <c r="AS16" i="15"/>
  <c r="AS21" i="15" s="1"/>
  <c r="M16" i="15"/>
  <c r="M21" i="15" s="1"/>
  <c r="BH15" i="15"/>
  <c r="T15" i="15"/>
  <c r="BP16" i="15"/>
  <c r="BP21" i="15" s="1"/>
  <c r="AJ16" i="15"/>
  <c r="AJ21" i="15" s="1"/>
  <c r="BW15" i="15"/>
  <c r="AI15" i="15"/>
  <c r="BW16" i="15"/>
  <c r="BW21" i="15" s="1"/>
  <c r="AY16" i="15"/>
  <c r="AY21" i="15" s="1"/>
  <c r="AA16" i="15"/>
  <c r="AA21" i="15" s="1"/>
  <c r="BN15" i="15"/>
  <c r="AP15" i="15"/>
  <c r="J15" i="15"/>
  <c r="F7" i="15"/>
  <c r="F6" i="15"/>
  <c r="F19" i="15"/>
  <c r="G8" i="15"/>
  <c r="U53" i="67" l="1"/>
  <c r="U55" i="67"/>
  <c r="U48" i="67"/>
  <c r="U57" i="67"/>
  <c r="U54" i="67"/>
  <c r="U56" i="67"/>
  <c r="U58" i="67"/>
  <c r="U49" i="67"/>
  <c r="U42" i="67"/>
  <c r="U40" i="67"/>
  <c r="U44" i="67"/>
  <c r="U50" i="67"/>
  <c r="U46" i="67"/>
  <c r="U52" i="67"/>
  <c r="U51" i="67"/>
  <c r="U41" i="67"/>
  <c r="U43" i="67"/>
  <c r="U47" i="67"/>
  <c r="U45" i="67"/>
  <c r="U37" i="67"/>
  <c r="U38" i="67"/>
  <c r="U31" i="67"/>
  <c r="U23" i="67"/>
  <c r="U24" i="67"/>
  <c r="U25" i="67"/>
  <c r="U32" i="67"/>
  <c r="U27" i="67"/>
  <c r="U18" i="67"/>
  <c r="U10" i="67"/>
  <c r="U33" i="67"/>
  <c r="U28" i="67"/>
  <c r="U19" i="67"/>
  <c r="U11" i="67"/>
  <c r="U34" i="67"/>
  <c r="U30" i="67"/>
  <c r="U29" i="67"/>
  <c r="U12" i="67"/>
  <c r="U36" i="67"/>
  <c r="U17" i="67"/>
  <c r="U16" i="67"/>
  <c r="U9" i="67"/>
  <c r="W8" i="67"/>
  <c r="U21" i="67"/>
  <c r="U22" i="67"/>
  <c r="U39" i="67"/>
  <c r="U13" i="67"/>
  <c r="U15" i="67"/>
  <c r="U35" i="67"/>
  <c r="U26" i="67"/>
  <c r="U14" i="67"/>
  <c r="G6" i="15"/>
  <c r="G7" i="15"/>
  <c r="H8" i="15"/>
  <c r="G5" i="15"/>
  <c r="F20" i="15"/>
  <c r="G19" i="15"/>
  <c r="V55" i="67" l="1"/>
  <c r="V48" i="67"/>
  <c r="V57" i="67"/>
  <c r="V50" i="67"/>
  <c r="V52" i="67"/>
  <c r="V54" i="67"/>
  <c r="V56" i="67"/>
  <c r="V58" i="67"/>
  <c r="V51" i="67"/>
  <c r="V44" i="67"/>
  <c r="V46" i="67"/>
  <c r="V41" i="67"/>
  <c r="V49" i="67"/>
  <c r="V43" i="67"/>
  <c r="V45" i="67"/>
  <c r="V53" i="67"/>
  <c r="V47" i="67"/>
  <c r="V40" i="67"/>
  <c r="V42" i="67"/>
  <c r="V38" i="67"/>
  <c r="V39" i="67"/>
  <c r="V24" i="67"/>
  <c r="V25" i="67"/>
  <c r="V26" i="67"/>
  <c r="V33" i="67"/>
  <c r="V31" i="67"/>
  <c r="V28" i="67"/>
  <c r="V19" i="67"/>
  <c r="V11" i="67"/>
  <c r="V34" i="67"/>
  <c r="V30" i="67"/>
  <c r="V29" i="67"/>
  <c r="V23" i="67"/>
  <c r="V12" i="67"/>
  <c r="V21" i="67"/>
  <c r="V13" i="67"/>
  <c r="V10" i="67"/>
  <c r="V32" i="67"/>
  <c r="V22" i="67"/>
  <c r="V27" i="67"/>
  <c r="X8" i="67"/>
  <c r="V35" i="67"/>
  <c r="V14" i="67"/>
  <c r="V16" i="67"/>
  <c r="V15" i="67"/>
  <c r="V9" i="67"/>
  <c r="V37" i="67"/>
  <c r="V36" i="67"/>
  <c r="V17" i="67"/>
  <c r="V18" i="67"/>
  <c r="G20" i="15"/>
  <c r="H19" i="15"/>
  <c r="H6" i="15"/>
  <c r="H5" i="15"/>
  <c r="H7" i="15"/>
  <c r="I8" i="15"/>
  <c r="W57" i="67" l="1"/>
  <c r="W50" i="67"/>
  <c r="W52" i="67"/>
  <c r="W54" i="67"/>
  <c r="W56" i="67"/>
  <c r="W58" i="67"/>
  <c r="W49" i="67"/>
  <c r="W51" i="67"/>
  <c r="W53" i="67"/>
  <c r="W46" i="67"/>
  <c r="W41" i="67"/>
  <c r="W55" i="67"/>
  <c r="W48" i="67"/>
  <c r="W43" i="67"/>
  <c r="W45" i="67"/>
  <c r="W47" i="67"/>
  <c r="W42" i="67"/>
  <c r="W40" i="67"/>
  <c r="W44" i="67"/>
  <c r="W39" i="67"/>
  <c r="W32" i="67"/>
  <c r="W25" i="67"/>
  <c r="W26" i="67"/>
  <c r="W27" i="67"/>
  <c r="W34" i="67"/>
  <c r="W30" i="67"/>
  <c r="W29" i="67"/>
  <c r="W23" i="67"/>
  <c r="W12" i="67"/>
  <c r="W21" i="67"/>
  <c r="W13" i="67"/>
  <c r="W22" i="67"/>
  <c r="W14" i="67"/>
  <c r="W38" i="67"/>
  <c r="W35" i="67"/>
  <c r="W33" i="67"/>
  <c r="W10" i="67"/>
  <c r="W31" i="67"/>
  <c r="W19" i="67"/>
  <c r="Y8" i="67"/>
  <c r="W24" i="67"/>
  <c r="W37" i="67"/>
  <c r="W18" i="67"/>
  <c r="W15" i="67"/>
  <c r="W28" i="67"/>
  <c r="W36" i="67"/>
  <c r="W17" i="67"/>
  <c r="W9" i="67"/>
  <c r="W11" i="67"/>
  <c r="W16" i="67"/>
  <c r="I7" i="15"/>
  <c r="J8" i="15"/>
  <c r="I5" i="15"/>
  <c r="I6" i="15"/>
  <c r="H20" i="15"/>
  <c r="I19" i="15"/>
  <c r="X52" i="67" l="1"/>
  <c r="X54" i="67"/>
  <c r="X56" i="67"/>
  <c r="X58" i="67"/>
  <c r="X51" i="67"/>
  <c r="X53" i="67"/>
  <c r="X55" i="67"/>
  <c r="X50" i="67"/>
  <c r="X41" i="67"/>
  <c r="X46" i="67"/>
  <c r="X48" i="67"/>
  <c r="X43" i="67"/>
  <c r="X49" i="67"/>
  <c r="X45" i="67"/>
  <c r="X47" i="67"/>
  <c r="X57" i="67"/>
  <c r="X42" i="67"/>
  <c r="X40" i="67"/>
  <c r="X44" i="67"/>
  <c r="X32" i="67"/>
  <c r="X33" i="67"/>
  <c r="X26" i="67"/>
  <c r="X27" i="67"/>
  <c r="X28" i="67"/>
  <c r="X21" i="67"/>
  <c r="X13" i="67"/>
  <c r="X22" i="67"/>
  <c r="X14" i="67"/>
  <c r="X38" i="67"/>
  <c r="X35" i="67"/>
  <c r="X15" i="67"/>
  <c r="X39" i="67"/>
  <c r="X37" i="67"/>
  <c r="X31" i="67"/>
  <c r="X25" i="67"/>
  <c r="X17" i="67"/>
  <c r="X16" i="67"/>
  <c r="X11" i="67"/>
  <c r="X19" i="67"/>
  <c r="Z8" i="67"/>
  <c r="X29" i="67"/>
  <c r="X24" i="67"/>
  <c r="X18" i="67"/>
  <c r="X12" i="67"/>
  <c r="X36" i="67"/>
  <c r="X34" i="67"/>
  <c r="X9" i="67"/>
  <c r="X30" i="67"/>
  <c r="X10" i="67"/>
  <c r="X23" i="67"/>
  <c r="J19" i="15"/>
  <c r="I20" i="15"/>
  <c r="J7" i="15"/>
  <c r="K8" i="15"/>
  <c r="J6" i="15"/>
  <c r="J5" i="15"/>
  <c r="Y54" i="67" l="1"/>
  <c r="Y56" i="67"/>
  <c r="Y58" i="67"/>
  <c r="Y53" i="67"/>
  <c r="Y55" i="67"/>
  <c r="Y57" i="67"/>
  <c r="Y50" i="67"/>
  <c r="Y41" i="67"/>
  <c r="Y48" i="67"/>
  <c r="Y43" i="67"/>
  <c r="Y51" i="67"/>
  <c r="Y49" i="67"/>
  <c r="Y45" i="67"/>
  <c r="Y47" i="67"/>
  <c r="Y42" i="67"/>
  <c r="Y40" i="67"/>
  <c r="Y44" i="67"/>
  <c r="Y52" i="67"/>
  <c r="Y46" i="67"/>
  <c r="Y33" i="67"/>
  <c r="Y34" i="67"/>
  <c r="Y27" i="67"/>
  <c r="Y28" i="67"/>
  <c r="Y38" i="67"/>
  <c r="Y37" i="67"/>
  <c r="Y32" i="67"/>
  <c r="Y29" i="67"/>
  <c r="Y22" i="67"/>
  <c r="Y14" i="67"/>
  <c r="Y35" i="67"/>
  <c r="Y15" i="67"/>
  <c r="Y39" i="67"/>
  <c r="Y16" i="67"/>
  <c r="Y36" i="67"/>
  <c r="Y19" i="67"/>
  <c r="AA8" i="67"/>
  <c r="Y12" i="67"/>
  <c r="Y13" i="67"/>
  <c r="Y24" i="67"/>
  <c r="Y21" i="67"/>
  <c r="Y18" i="67"/>
  <c r="Y17" i="67"/>
  <c r="Y11" i="67"/>
  <c r="Y9" i="67"/>
  <c r="Y26" i="67"/>
  <c r="Y31" i="67"/>
  <c r="Y23" i="67"/>
  <c r="Y10" i="67"/>
  <c r="Y30" i="67"/>
  <c r="Y25" i="67"/>
  <c r="L8" i="15"/>
  <c r="K6" i="15"/>
  <c r="K5" i="15"/>
  <c r="K7" i="15"/>
  <c r="K19" i="15"/>
  <c r="J20" i="15"/>
  <c r="Z56" i="67" l="1"/>
  <c r="Z58" i="67"/>
  <c r="Z49" i="67"/>
  <c r="Z55" i="67"/>
  <c r="Z48" i="67"/>
  <c r="Z57" i="67"/>
  <c r="Z50" i="67"/>
  <c r="Z52" i="67"/>
  <c r="Z43" i="67"/>
  <c r="Z42" i="67"/>
  <c r="Z51" i="67"/>
  <c r="Z45" i="67"/>
  <c r="Z47" i="67"/>
  <c r="Z40" i="67"/>
  <c r="Z54" i="67"/>
  <c r="Z44" i="67"/>
  <c r="Z53" i="67"/>
  <c r="Z46" i="67"/>
  <c r="Z41" i="67"/>
  <c r="Z34" i="67"/>
  <c r="Z35" i="67"/>
  <c r="Z28" i="67"/>
  <c r="Z38" i="67"/>
  <c r="Z37" i="67"/>
  <c r="Z32" i="67"/>
  <c r="Z29" i="67"/>
  <c r="Z39" i="67"/>
  <c r="Z36" i="67"/>
  <c r="Z33" i="67"/>
  <c r="Z30" i="67"/>
  <c r="Z15" i="67"/>
  <c r="Z16" i="67"/>
  <c r="Z17" i="67"/>
  <c r="Z9" i="67"/>
  <c r="Z19" i="67"/>
  <c r="AB8" i="67"/>
  <c r="Z24" i="67"/>
  <c r="Z21" i="67"/>
  <c r="Z26" i="67"/>
  <c r="Z10" i="67"/>
  <c r="Z22" i="67"/>
  <c r="Z18" i="67"/>
  <c r="Z12" i="67"/>
  <c r="Z27" i="67"/>
  <c r="Z13" i="67"/>
  <c r="Z11" i="67"/>
  <c r="Z14" i="67"/>
  <c r="Z23" i="67"/>
  <c r="Z25" i="67"/>
  <c r="Z31" i="67"/>
  <c r="L19" i="15"/>
  <c r="K20" i="15"/>
  <c r="M8" i="15"/>
  <c r="L5" i="15"/>
  <c r="L7" i="15"/>
  <c r="L6" i="15"/>
  <c r="AA58" i="67" l="1"/>
  <c r="AA49" i="67"/>
  <c r="AA51" i="67"/>
  <c r="AA53" i="67"/>
  <c r="AA55" i="67"/>
  <c r="AA57" i="67"/>
  <c r="AA50" i="67"/>
  <c r="AA52" i="67"/>
  <c r="AA54" i="67"/>
  <c r="AA48" i="67"/>
  <c r="AA45" i="67"/>
  <c r="AA56" i="67"/>
  <c r="AA47" i="67"/>
  <c r="AA40" i="67"/>
  <c r="AA42" i="67"/>
  <c r="AA44" i="67"/>
  <c r="AA46" i="67"/>
  <c r="AA41" i="67"/>
  <c r="AA43" i="67"/>
  <c r="AA35" i="67"/>
  <c r="AA36" i="67"/>
  <c r="AA38" i="67"/>
  <c r="AA37" i="67"/>
  <c r="AA32" i="67"/>
  <c r="AA29" i="67"/>
  <c r="AA39" i="67"/>
  <c r="AA33" i="67"/>
  <c r="AA30" i="67"/>
  <c r="AA34" i="67"/>
  <c r="AA31" i="67"/>
  <c r="AA23" i="67"/>
  <c r="AA16" i="67"/>
  <c r="AA17" i="67"/>
  <c r="AA9" i="67"/>
  <c r="AA18" i="67"/>
  <c r="AA10" i="67"/>
  <c r="AA24" i="67"/>
  <c r="AA21" i="67"/>
  <c r="AA22" i="67"/>
  <c r="AA12" i="67"/>
  <c r="AA14" i="67"/>
  <c r="AA15" i="67"/>
  <c r="AA28" i="67"/>
  <c r="AA27" i="67"/>
  <c r="AA13" i="67"/>
  <c r="AA11" i="67"/>
  <c r="AA26" i="67"/>
  <c r="AA25" i="67"/>
  <c r="AA19" i="67"/>
  <c r="AC8" i="67"/>
  <c r="M7" i="15"/>
  <c r="M5" i="15"/>
  <c r="M6" i="15"/>
  <c r="N8" i="15"/>
  <c r="M19" i="15"/>
  <c r="L20" i="15"/>
  <c r="AB51" i="67" l="1"/>
  <c r="AB53" i="67"/>
  <c r="AB55" i="67"/>
  <c r="AB57" i="67"/>
  <c r="AB52" i="67"/>
  <c r="AB54" i="67"/>
  <c r="AB56" i="67"/>
  <c r="AB50" i="67"/>
  <c r="AB47" i="67"/>
  <c r="AB49" i="67"/>
  <c r="AB42" i="67"/>
  <c r="AB40" i="67"/>
  <c r="AB45" i="67"/>
  <c r="AB44" i="67"/>
  <c r="AB46" i="67"/>
  <c r="AB58" i="67"/>
  <c r="AB41" i="67"/>
  <c r="AB48" i="67"/>
  <c r="AB43" i="67"/>
  <c r="AB36" i="67"/>
  <c r="AB37" i="67"/>
  <c r="AB39" i="67"/>
  <c r="AB33" i="67"/>
  <c r="AB30" i="67"/>
  <c r="AB34" i="67"/>
  <c r="AB31" i="67"/>
  <c r="AB23" i="67"/>
  <c r="AB35" i="67"/>
  <c r="AB24" i="67"/>
  <c r="AB17" i="67"/>
  <c r="AB38" i="67"/>
  <c r="AB18" i="67"/>
  <c r="AB10" i="67"/>
  <c r="AB25" i="67"/>
  <c r="AB19" i="67"/>
  <c r="AB11" i="67"/>
  <c r="AB22" i="67"/>
  <c r="AB12" i="67"/>
  <c r="AB28" i="67"/>
  <c r="AB27" i="67"/>
  <c r="AB13" i="67"/>
  <c r="AB15" i="67"/>
  <c r="AB9" i="67"/>
  <c r="AB32" i="67"/>
  <c r="AB29" i="67"/>
  <c r="AB26" i="67"/>
  <c r="AB14" i="67"/>
  <c r="AB16" i="67"/>
  <c r="AD8" i="67"/>
  <c r="AB21" i="67"/>
  <c r="M20" i="15"/>
  <c r="N19" i="15"/>
  <c r="N5" i="15"/>
  <c r="O8" i="15"/>
  <c r="N6" i="15"/>
  <c r="N7" i="15"/>
  <c r="AC53" i="67" l="1"/>
  <c r="AC55" i="67"/>
  <c r="AC48" i="67"/>
  <c r="AC57" i="67"/>
  <c r="AC54" i="67"/>
  <c r="AC56" i="67"/>
  <c r="AC58" i="67"/>
  <c r="AC49" i="67"/>
  <c r="AC51" i="67"/>
  <c r="AC42" i="67"/>
  <c r="AC40" i="67"/>
  <c r="AC44" i="67"/>
  <c r="AC47" i="67"/>
  <c r="AC46" i="67"/>
  <c r="AC41" i="67"/>
  <c r="AC52" i="67"/>
  <c r="AC43" i="67"/>
  <c r="AC45" i="67"/>
  <c r="AC50" i="67"/>
  <c r="AC37" i="67"/>
  <c r="AC38" i="67"/>
  <c r="AC34" i="67"/>
  <c r="AC31" i="67"/>
  <c r="AC23" i="67"/>
  <c r="AC36" i="67"/>
  <c r="AC35" i="67"/>
  <c r="AC24" i="67"/>
  <c r="AC25" i="67"/>
  <c r="AC18" i="67"/>
  <c r="AC10" i="67"/>
  <c r="AC39" i="67"/>
  <c r="AC19" i="67"/>
  <c r="AC11" i="67"/>
  <c r="AC26" i="67"/>
  <c r="AC12" i="67"/>
  <c r="AC28" i="67"/>
  <c r="AC27" i="67"/>
  <c r="AC13" i="67"/>
  <c r="AC32" i="67"/>
  <c r="AC29" i="67"/>
  <c r="AC14" i="67"/>
  <c r="AC17" i="67"/>
  <c r="AC16" i="67"/>
  <c r="AC30" i="67"/>
  <c r="AC15" i="67"/>
  <c r="AC9" i="67"/>
  <c r="AE8" i="67"/>
  <c r="AC21" i="67"/>
  <c r="AC33" i="67"/>
  <c r="AC22" i="67"/>
  <c r="O6" i="15"/>
  <c r="O7" i="15"/>
  <c r="P8" i="15"/>
  <c r="O5" i="15"/>
  <c r="N20" i="15"/>
  <c r="O19" i="15"/>
  <c r="AD55" i="67" l="1"/>
  <c r="AD48" i="67"/>
  <c r="AD57" i="67"/>
  <c r="AD50" i="67"/>
  <c r="AD52" i="67"/>
  <c r="AD54" i="67"/>
  <c r="AD56" i="67"/>
  <c r="AD58" i="67"/>
  <c r="AD51" i="67"/>
  <c r="AD49" i="67"/>
  <c r="AD44" i="67"/>
  <c r="AD41" i="67"/>
  <c r="AD46" i="67"/>
  <c r="AD53" i="67"/>
  <c r="AD43" i="67"/>
  <c r="AD45" i="67"/>
  <c r="AD47" i="67"/>
  <c r="AD42" i="67"/>
  <c r="AD40" i="67"/>
  <c r="AD38" i="67"/>
  <c r="AD39" i="67"/>
  <c r="AD36" i="67"/>
  <c r="AD35" i="67"/>
  <c r="AD24" i="67"/>
  <c r="AD25" i="67"/>
  <c r="AD26" i="67"/>
  <c r="AD19" i="67"/>
  <c r="AD11" i="67"/>
  <c r="AD12" i="67"/>
  <c r="AD37" i="67"/>
  <c r="AD27" i="67"/>
  <c r="AD21" i="67"/>
  <c r="AD13" i="67"/>
  <c r="AD31" i="67"/>
  <c r="AD32" i="67"/>
  <c r="AD29" i="67"/>
  <c r="AD14" i="67"/>
  <c r="AD18" i="67"/>
  <c r="AD15" i="67"/>
  <c r="AD9" i="67"/>
  <c r="AD23" i="67"/>
  <c r="AD10" i="67"/>
  <c r="AF8" i="67"/>
  <c r="AD17" i="67"/>
  <c r="AD16" i="67"/>
  <c r="AD34" i="67"/>
  <c r="AD30" i="67"/>
  <c r="AD28" i="67"/>
  <c r="AD33" i="67"/>
  <c r="AD22" i="67"/>
  <c r="P19" i="15"/>
  <c r="O20" i="15"/>
  <c r="P6" i="15"/>
  <c r="P7" i="15"/>
  <c r="Q8" i="15"/>
  <c r="P5" i="15"/>
  <c r="AE57" i="67" l="1"/>
  <c r="AE50" i="67"/>
  <c r="AE52" i="67"/>
  <c r="AE54" i="67"/>
  <c r="AE56" i="67"/>
  <c r="AE58" i="67"/>
  <c r="AE49" i="67"/>
  <c r="AE51" i="67"/>
  <c r="AE53" i="67"/>
  <c r="AE46" i="67"/>
  <c r="AE55" i="67"/>
  <c r="AE41" i="67"/>
  <c r="AE43" i="67"/>
  <c r="AE45" i="67"/>
  <c r="AE47" i="67"/>
  <c r="AE48" i="67"/>
  <c r="AE42" i="67"/>
  <c r="AE40" i="67"/>
  <c r="AE44" i="67"/>
  <c r="AE39" i="67"/>
  <c r="AE32" i="67"/>
  <c r="AE25" i="67"/>
  <c r="AE26" i="67"/>
  <c r="AE27" i="67"/>
  <c r="AE38" i="67"/>
  <c r="AE35" i="67"/>
  <c r="AE12" i="67"/>
  <c r="AE37" i="67"/>
  <c r="AE21" i="67"/>
  <c r="AE13" i="67"/>
  <c r="AE36" i="67"/>
  <c r="AE31" i="67"/>
  <c r="AE28" i="67"/>
  <c r="AE24" i="67"/>
  <c r="AE22" i="67"/>
  <c r="AE14" i="67"/>
  <c r="AE30" i="67"/>
  <c r="AE29" i="67"/>
  <c r="AE18" i="67"/>
  <c r="AE15" i="67"/>
  <c r="AE9" i="67"/>
  <c r="AE17" i="67"/>
  <c r="AE16" i="67"/>
  <c r="AE11" i="67"/>
  <c r="AG8" i="67"/>
  <c r="AE34" i="67"/>
  <c r="AE23" i="67"/>
  <c r="AE10" i="67"/>
  <c r="AE33" i="67"/>
  <c r="AE19" i="67"/>
  <c r="Q7" i="15"/>
  <c r="Q5" i="15"/>
  <c r="R8" i="15"/>
  <c r="Q6" i="15"/>
  <c r="P20" i="15"/>
  <c r="Q19" i="15"/>
  <c r="AF52" i="67" l="1"/>
  <c r="AF54" i="67"/>
  <c r="AF56" i="67"/>
  <c r="AF58" i="67"/>
  <c r="AF51" i="67"/>
  <c r="AF53" i="67"/>
  <c r="AF55" i="67"/>
  <c r="AF49" i="67"/>
  <c r="AF46" i="67"/>
  <c r="AF41" i="67"/>
  <c r="AF43" i="67"/>
  <c r="AF45" i="67"/>
  <c r="AF47" i="67"/>
  <c r="AF48" i="67"/>
  <c r="AF42" i="67"/>
  <c r="AF40" i="67"/>
  <c r="AF57" i="67"/>
  <c r="AF50" i="67"/>
  <c r="AF44" i="67"/>
  <c r="AF32" i="67"/>
  <c r="AF33" i="67"/>
  <c r="AF26" i="67"/>
  <c r="AF27" i="67"/>
  <c r="AF28" i="67"/>
  <c r="AF39" i="67"/>
  <c r="AF37" i="67"/>
  <c r="AF21" i="67"/>
  <c r="AF13" i="67"/>
  <c r="AF36" i="67"/>
  <c r="AF31" i="67"/>
  <c r="AF25" i="67"/>
  <c r="AF24" i="67"/>
  <c r="AF22" i="67"/>
  <c r="AF14" i="67"/>
  <c r="AF30" i="67"/>
  <c r="AF29" i="67"/>
  <c r="AF23" i="67"/>
  <c r="AF15" i="67"/>
  <c r="AF17" i="67"/>
  <c r="AF16" i="67"/>
  <c r="AF11" i="67"/>
  <c r="AF34" i="67"/>
  <c r="AF10" i="67"/>
  <c r="AH8" i="67"/>
  <c r="AF38" i="67"/>
  <c r="AF35" i="67"/>
  <c r="AF19" i="67"/>
  <c r="AF9" i="67"/>
  <c r="AF18" i="67"/>
  <c r="AF12" i="67"/>
  <c r="R19" i="15"/>
  <c r="Q20" i="15"/>
  <c r="R7" i="15"/>
  <c r="S8" i="15"/>
  <c r="R5" i="15"/>
  <c r="R6" i="15"/>
  <c r="AI8" i="67" l="1"/>
  <c r="AG54" i="67"/>
  <c r="AG56" i="67"/>
  <c r="AG47" i="67"/>
  <c r="AG58" i="67"/>
  <c r="AG53" i="67"/>
  <c r="AG55" i="67"/>
  <c r="AG57" i="67"/>
  <c r="AG50" i="67"/>
  <c r="AG41" i="67"/>
  <c r="AG43" i="67"/>
  <c r="AG45" i="67"/>
  <c r="AG52" i="67"/>
  <c r="AG48" i="67"/>
  <c r="AG42" i="67"/>
  <c r="AG40" i="67"/>
  <c r="AG51" i="67"/>
  <c r="AG44" i="67"/>
  <c r="AG49" i="67"/>
  <c r="AG46" i="67"/>
  <c r="AG33" i="67"/>
  <c r="AG34" i="67"/>
  <c r="AG27" i="67"/>
  <c r="AG28" i="67"/>
  <c r="AG29" i="67"/>
  <c r="AG36" i="67"/>
  <c r="AG31" i="67"/>
  <c r="AG25" i="67"/>
  <c r="AG24" i="67"/>
  <c r="AG22" i="67"/>
  <c r="AG14" i="67"/>
  <c r="AG30" i="67"/>
  <c r="AG26" i="67"/>
  <c r="AG23" i="67"/>
  <c r="AG15" i="67"/>
  <c r="AG16" i="67"/>
  <c r="AG32" i="67"/>
  <c r="AG10" i="67"/>
  <c r="AG19" i="67"/>
  <c r="AG21" i="67"/>
  <c r="AG38" i="67"/>
  <c r="AG35" i="67"/>
  <c r="AG39" i="67"/>
  <c r="AG37" i="67"/>
  <c r="AG12" i="67"/>
  <c r="AG11" i="67"/>
  <c r="AG17" i="67"/>
  <c r="AG13" i="67"/>
  <c r="AG9" i="67"/>
  <c r="AG18" i="67"/>
  <c r="T8" i="15"/>
  <c r="S7" i="15"/>
  <c r="S5" i="15"/>
  <c r="S6" i="15"/>
  <c r="S19" i="15"/>
  <c r="R20" i="15"/>
  <c r="AJ8" i="67" l="1"/>
  <c r="AH56" i="67"/>
  <c r="AH47" i="67"/>
  <c r="AH58" i="67"/>
  <c r="AH49" i="67"/>
  <c r="AH53" i="67"/>
  <c r="AH55" i="67"/>
  <c r="AH48" i="67"/>
  <c r="AH57" i="67"/>
  <c r="AH50" i="67"/>
  <c r="AH52" i="67"/>
  <c r="AH43" i="67"/>
  <c r="AH45" i="67"/>
  <c r="AH54" i="67"/>
  <c r="AH42" i="67"/>
  <c r="AH40" i="67"/>
  <c r="AH44" i="67"/>
  <c r="AH46" i="67"/>
  <c r="AH51" i="67"/>
  <c r="AH41" i="67"/>
  <c r="AH34" i="67"/>
  <c r="AH35" i="67"/>
  <c r="AH28" i="67"/>
  <c r="AH29" i="67"/>
  <c r="AH30" i="67"/>
  <c r="AH26" i="67"/>
  <c r="AH23" i="67"/>
  <c r="AH15" i="67"/>
  <c r="AH27" i="67"/>
  <c r="AH16" i="67"/>
  <c r="AH32" i="67"/>
  <c r="AH17" i="67"/>
  <c r="AH9" i="67"/>
  <c r="AH33" i="67"/>
  <c r="AH10" i="67"/>
  <c r="AH36" i="67"/>
  <c r="AH25" i="67"/>
  <c r="AH31" i="67"/>
  <c r="AH38" i="67"/>
  <c r="AH39" i="67"/>
  <c r="AH37" i="67"/>
  <c r="AH19" i="67"/>
  <c r="AH21" i="67"/>
  <c r="AH22" i="67"/>
  <c r="AH18" i="67"/>
  <c r="AH12" i="67"/>
  <c r="AH24" i="67"/>
  <c r="AH13" i="67"/>
  <c r="AH14" i="67"/>
  <c r="AH11" i="67"/>
  <c r="T19" i="15"/>
  <c r="S20" i="15"/>
  <c r="T7" i="15"/>
  <c r="T5" i="15"/>
  <c r="T6" i="15"/>
  <c r="U8" i="15"/>
  <c r="AK8" i="67" l="1"/>
  <c r="AI58" i="67"/>
  <c r="AI49" i="67"/>
  <c r="AI51" i="67"/>
  <c r="AI53" i="67"/>
  <c r="AI55" i="67"/>
  <c r="AI57" i="67"/>
  <c r="AI50" i="67"/>
  <c r="AI52" i="67"/>
  <c r="AI54" i="67"/>
  <c r="AI45" i="67"/>
  <c r="AI42" i="67"/>
  <c r="AI40" i="67"/>
  <c r="AI48" i="67"/>
  <c r="AI47" i="67"/>
  <c r="AI44" i="67"/>
  <c r="AI46" i="67"/>
  <c r="AI56" i="67"/>
  <c r="AI41" i="67"/>
  <c r="AI43" i="67"/>
  <c r="AI35" i="67"/>
  <c r="AI36" i="67"/>
  <c r="AI29" i="67"/>
  <c r="AI30" i="67"/>
  <c r="AI38" i="67"/>
  <c r="AI37" i="67"/>
  <c r="AI32" i="67"/>
  <c r="AI31" i="67"/>
  <c r="AI23" i="67"/>
  <c r="AI27" i="67"/>
  <c r="AI16" i="67"/>
  <c r="AI28" i="67"/>
  <c r="AI17" i="67"/>
  <c r="AI9" i="67"/>
  <c r="AI33" i="67"/>
  <c r="AI18" i="67"/>
  <c r="AI10" i="67"/>
  <c r="AI34" i="67"/>
  <c r="AI26" i="67"/>
  <c r="AI21" i="67"/>
  <c r="AI22" i="67"/>
  <c r="AI12" i="67"/>
  <c r="AI13" i="67"/>
  <c r="AI39" i="67"/>
  <c r="AI19" i="67"/>
  <c r="AI25" i="67"/>
  <c r="AI11" i="67"/>
  <c r="AI24" i="67"/>
  <c r="AI14" i="67"/>
  <c r="AI15" i="67"/>
  <c r="V8" i="15"/>
  <c r="U5" i="15"/>
  <c r="U7" i="15"/>
  <c r="U6" i="15"/>
  <c r="T20" i="15"/>
  <c r="U19" i="15"/>
  <c r="AL8" i="67" l="1"/>
  <c r="AJ51" i="67"/>
  <c r="AJ53" i="67"/>
  <c r="AJ55" i="67"/>
  <c r="AJ57" i="67"/>
  <c r="AJ52" i="67"/>
  <c r="AJ54" i="67"/>
  <c r="AJ56" i="67"/>
  <c r="AJ45" i="67"/>
  <c r="AJ42" i="67"/>
  <c r="AJ40" i="67"/>
  <c r="AJ48" i="67"/>
  <c r="AJ47" i="67"/>
  <c r="AJ44" i="67"/>
  <c r="AJ46" i="67"/>
  <c r="AJ58" i="67"/>
  <c r="AJ50" i="67"/>
  <c r="AJ49" i="67"/>
  <c r="AJ41" i="67"/>
  <c r="AJ43" i="67"/>
  <c r="AJ36" i="67"/>
  <c r="AJ37" i="67"/>
  <c r="AJ30" i="67"/>
  <c r="AJ38" i="67"/>
  <c r="AJ32" i="67"/>
  <c r="AJ31" i="67"/>
  <c r="AJ23" i="67"/>
  <c r="AJ39" i="67"/>
  <c r="AJ33" i="67"/>
  <c r="AJ24" i="67"/>
  <c r="AJ28" i="67"/>
  <c r="AJ17" i="67"/>
  <c r="AJ29" i="67"/>
  <c r="AJ18" i="67"/>
  <c r="AJ10" i="67"/>
  <c r="AJ34" i="67"/>
  <c r="AJ19" i="67"/>
  <c r="AJ11" i="67"/>
  <c r="AJ26" i="67"/>
  <c r="AJ22" i="67"/>
  <c r="AJ14" i="67"/>
  <c r="AJ9" i="67"/>
  <c r="AJ35" i="67"/>
  <c r="AJ25" i="67"/>
  <c r="AJ21" i="67"/>
  <c r="AJ12" i="67"/>
  <c r="AJ13" i="67"/>
  <c r="AJ15" i="67"/>
  <c r="AJ27" i="67"/>
  <c r="AJ16" i="67"/>
  <c r="V19" i="15"/>
  <c r="U20" i="15"/>
  <c r="V5" i="15"/>
  <c r="V6" i="15"/>
  <c r="V7" i="15"/>
  <c r="W8" i="15"/>
  <c r="AM8" i="67" l="1"/>
  <c r="AK53" i="67"/>
  <c r="AK55" i="67"/>
  <c r="AK48" i="67"/>
  <c r="AK57" i="67"/>
  <c r="AK54" i="67"/>
  <c r="AK56" i="67"/>
  <c r="AK58" i="67"/>
  <c r="AK49" i="67"/>
  <c r="AK42" i="67"/>
  <c r="AK40" i="67"/>
  <c r="AK47" i="67"/>
  <c r="AK44" i="67"/>
  <c r="AK46" i="67"/>
  <c r="AK52" i="67"/>
  <c r="AK50" i="67"/>
  <c r="AK41" i="67"/>
  <c r="AK51" i="67"/>
  <c r="AK43" i="67"/>
  <c r="AK45" i="67"/>
  <c r="AK37" i="67"/>
  <c r="AK38" i="67"/>
  <c r="AK32" i="67"/>
  <c r="AK31" i="67"/>
  <c r="AK23" i="67"/>
  <c r="AK39" i="67"/>
  <c r="AK33" i="67"/>
  <c r="AK24" i="67"/>
  <c r="AK34" i="67"/>
  <c r="AK25" i="67"/>
  <c r="AK30" i="67"/>
  <c r="AK29" i="67"/>
  <c r="AK18" i="67"/>
  <c r="AK10" i="67"/>
  <c r="AK19" i="67"/>
  <c r="AK11" i="67"/>
  <c r="AK12" i="67"/>
  <c r="AK35" i="67"/>
  <c r="AK21" i="67"/>
  <c r="AK13" i="67"/>
  <c r="AK14" i="67"/>
  <c r="AK22" i="67"/>
  <c r="AK36" i="67"/>
  <c r="AK9" i="67"/>
  <c r="AK15" i="67"/>
  <c r="AK17" i="67"/>
  <c r="AK28" i="67"/>
  <c r="AK16" i="67"/>
  <c r="AK27" i="67"/>
  <c r="AK26" i="67"/>
  <c r="W6" i="15"/>
  <c r="W7" i="15"/>
  <c r="X8" i="15"/>
  <c r="W5" i="15"/>
  <c r="V20" i="15"/>
  <c r="W19" i="15"/>
  <c r="AN8" i="67" l="1"/>
  <c r="AL55" i="67"/>
  <c r="AL48" i="67"/>
  <c r="AL57" i="67"/>
  <c r="AL50" i="67"/>
  <c r="AL52" i="67"/>
  <c r="AL54" i="67"/>
  <c r="AL56" i="67"/>
  <c r="AL58" i="67"/>
  <c r="AL49" i="67"/>
  <c r="AL51" i="67"/>
  <c r="AL47" i="67"/>
  <c r="AL44" i="67"/>
  <c r="AL46" i="67"/>
  <c r="AL41" i="67"/>
  <c r="AL53" i="67"/>
  <c r="AL43" i="67"/>
  <c r="AL45" i="67"/>
  <c r="AL40" i="67"/>
  <c r="AL42" i="67"/>
  <c r="AL38" i="67"/>
  <c r="AL39" i="67"/>
  <c r="AL33" i="67"/>
  <c r="AL24" i="67"/>
  <c r="AL37" i="67"/>
  <c r="AL34" i="67"/>
  <c r="AL25" i="67"/>
  <c r="AL36" i="67"/>
  <c r="AL35" i="67"/>
  <c r="AL26" i="67"/>
  <c r="AL19" i="67"/>
  <c r="AL11" i="67"/>
  <c r="AL32" i="67"/>
  <c r="AL12" i="67"/>
  <c r="AL21" i="67"/>
  <c r="AL13" i="67"/>
  <c r="AL22" i="67"/>
  <c r="AL9" i="67"/>
  <c r="AL31" i="67"/>
  <c r="AL18" i="67"/>
  <c r="AL28" i="67"/>
  <c r="AL17" i="67"/>
  <c r="AL16" i="67"/>
  <c r="AL23" i="67"/>
  <c r="AL30" i="67"/>
  <c r="AL14" i="67"/>
  <c r="AL15" i="67"/>
  <c r="AL27" i="67"/>
  <c r="AL10" i="67"/>
  <c r="AL29" i="67"/>
  <c r="W20" i="15"/>
  <c r="X19" i="15"/>
  <c r="X6" i="15"/>
  <c r="X7" i="15"/>
  <c r="X5" i="15"/>
  <c r="Y8" i="15"/>
  <c r="AO8" i="67" l="1"/>
  <c r="AM57" i="67"/>
  <c r="AM50" i="67"/>
  <c r="AM52" i="67"/>
  <c r="AM54" i="67"/>
  <c r="AM56" i="67"/>
  <c r="AM58" i="67"/>
  <c r="AM49" i="67"/>
  <c r="AM51" i="67"/>
  <c r="AM53" i="67"/>
  <c r="AM55" i="67"/>
  <c r="AM46" i="67"/>
  <c r="AM48" i="67"/>
  <c r="AM41" i="67"/>
  <c r="AM47" i="67"/>
  <c r="AM43" i="67"/>
  <c r="AM45" i="67"/>
  <c r="AM42" i="67"/>
  <c r="AM40" i="67"/>
  <c r="AM44" i="67"/>
  <c r="AM39" i="67"/>
  <c r="AM32" i="67"/>
  <c r="AM38" i="67"/>
  <c r="AM37" i="67"/>
  <c r="AM34" i="67"/>
  <c r="AM25" i="67"/>
  <c r="AM36" i="67"/>
  <c r="AM35" i="67"/>
  <c r="AM26" i="67"/>
  <c r="AM27" i="67"/>
  <c r="AM12" i="67"/>
  <c r="AM33" i="67"/>
  <c r="AM21" i="67"/>
  <c r="AM13" i="67"/>
  <c r="AM22" i="67"/>
  <c r="AM14" i="67"/>
  <c r="AM23" i="67"/>
  <c r="AM19" i="67"/>
  <c r="AM18" i="67"/>
  <c r="AM30" i="67"/>
  <c r="AM9" i="67"/>
  <c r="AM31" i="67"/>
  <c r="AM15" i="67"/>
  <c r="AM28" i="67"/>
  <c r="AM17" i="67"/>
  <c r="AM16" i="67"/>
  <c r="AM11" i="67"/>
  <c r="AM24" i="67"/>
  <c r="AM10" i="67"/>
  <c r="AM29" i="67"/>
  <c r="Y5" i="15"/>
  <c r="Y7" i="15"/>
  <c r="Z8" i="15"/>
  <c r="Y6" i="15"/>
  <c r="X20" i="15"/>
  <c r="Y19" i="15"/>
  <c r="AP8" i="67" l="1"/>
  <c r="AN52" i="67"/>
  <c r="AN54" i="67"/>
  <c r="AN56" i="67"/>
  <c r="AN58" i="67"/>
  <c r="AN51" i="67"/>
  <c r="AN53" i="67"/>
  <c r="AN55" i="67"/>
  <c r="AN48" i="67"/>
  <c r="AN41" i="67"/>
  <c r="AN43" i="67"/>
  <c r="AN50" i="67"/>
  <c r="AN45" i="67"/>
  <c r="AN49" i="67"/>
  <c r="AN46" i="67"/>
  <c r="AN57" i="67"/>
  <c r="AN42" i="67"/>
  <c r="AN40" i="67"/>
  <c r="AN47" i="67"/>
  <c r="AN44" i="67"/>
  <c r="AN32" i="67"/>
  <c r="AN33" i="67"/>
  <c r="AN39" i="67"/>
  <c r="AN36" i="67"/>
  <c r="AN35" i="67"/>
  <c r="AN26" i="67"/>
  <c r="AN27" i="67"/>
  <c r="AN28" i="67"/>
  <c r="AN21" i="67"/>
  <c r="AN13" i="67"/>
  <c r="AN34" i="67"/>
  <c r="AN22" i="67"/>
  <c r="AN14" i="67"/>
  <c r="AN15" i="67"/>
  <c r="AN23" i="67"/>
  <c r="AN19" i="67"/>
  <c r="AN38" i="67"/>
  <c r="AN30" i="67"/>
  <c r="AN25" i="67"/>
  <c r="AN9" i="67"/>
  <c r="AN11" i="67"/>
  <c r="AN10" i="67"/>
  <c r="AN37" i="67"/>
  <c r="AN31" i="67"/>
  <c r="AN18" i="67"/>
  <c r="AN12" i="67"/>
  <c r="AN17" i="67"/>
  <c r="AN16" i="67"/>
  <c r="AN24" i="67"/>
  <c r="AN29" i="67"/>
  <c r="Y20" i="15"/>
  <c r="Z19" i="15"/>
  <c r="Z7" i="15"/>
  <c r="Z6" i="15"/>
  <c r="AA8" i="15"/>
  <c r="Z5" i="15"/>
  <c r="AO54" i="67" l="1"/>
  <c r="AO56" i="67"/>
  <c r="AO47" i="67"/>
  <c r="AO58" i="67"/>
  <c r="AO53" i="67"/>
  <c r="AO55" i="67"/>
  <c r="AO57" i="67"/>
  <c r="AO50" i="67"/>
  <c r="AO48" i="67"/>
  <c r="AO41" i="67"/>
  <c r="AO43" i="67"/>
  <c r="AO52" i="67"/>
  <c r="AO45" i="67"/>
  <c r="AO49" i="67"/>
  <c r="AO51" i="67"/>
  <c r="AO42" i="67"/>
  <c r="AO40" i="67"/>
  <c r="AO44" i="67"/>
  <c r="AO46" i="67"/>
  <c r="AO33" i="67"/>
  <c r="AO34" i="67"/>
  <c r="AO27" i="67"/>
  <c r="AO28" i="67"/>
  <c r="AO29" i="67"/>
  <c r="AO32" i="67"/>
  <c r="AO22" i="67"/>
  <c r="AO14" i="67"/>
  <c r="AO15" i="67"/>
  <c r="AO16" i="67"/>
  <c r="AO38" i="67"/>
  <c r="AO35" i="67"/>
  <c r="AO31" i="67"/>
  <c r="AO30" i="67"/>
  <c r="AO25" i="67"/>
  <c r="AO21" i="67"/>
  <c r="AO9" i="67"/>
  <c r="AO39" i="67"/>
  <c r="AO37" i="67"/>
  <c r="AO18" i="67"/>
  <c r="AO12" i="67"/>
  <c r="AQ8" i="67"/>
  <c r="AO36" i="67"/>
  <c r="AO17" i="67"/>
  <c r="AO13" i="67"/>
  <c r="AO11" i="67"/>
  <c r="AO24" i="67"/>
  <c r="AO10" i="67"/>
  <c r="AO23" i="67"/>
  <c r="AO26" i="67"/>
  <c r="AO19" i="67"/>
  <c r="AB8" i="15"/>
  <c r="AA6" i="15"/>
  <c r="AA5" i="15"/>
  <c r="AA7" i="15"/>
  <c r="AA19" i="15"/>
  <c r="Z20" i="15"/>
  <c r="AP56" i="67" l="1"/>
  <c r="AP47" i="67"/>
  <c r="AP58" i="67"/>
  <c r="AP49" i="67"/>
  <c r="AP53" i="67"/>
  <c r="AP55" i="67"/>
  <c r="AP48" i="67"/>
  <c r="AP57" i="67"/>
  <c r="AP50" i="67"/>
  <c r="AP52" i="67"/>
  <c r="AP43" i="67"/>
  <c r="AP54" i="67"/>
  <c r="AP45" i="67"/>
  <c r="AP40" i="67"/>
  <c r="AP51" i="67"/>
  <c r="AP42" i="67"/>
  <c r="AP44" i="67"/>
  <c r="AP46" i="67"/>
  <c r="AP41" i="67"/>
  <c r="AP34" i="67"/>
  <c r="AP35" i="67"/>
  <c r="AP28" i="67"/>
  <c r="AP29" i="67"/>
  <c r="AP30" i="67"/>
  <c r="AP33" i="67"/>
  <c r="AP15" i="67"/>
  <c r="AP16" i="67"/>
  <c r="AP38" i="67"/>
  <c r="AP31" i="67"/>
  <c r="AP25" i="67"/>
  <c r="AP24" i="67"/>
  <c r="AP17" i="67"/>
  <c r="AP9" i="67"/>
  <c r="AP39" i="67"/>
  <c r="AP37" i="67"/>
  <c r="AP22" i="67"/>
  <c r="AP18" i="67"/>
  <c r="AP12" i="67"/>
  <c r="AR8" i="67"/>
  <c r="AP36" i="67"/>
  <c r="AP13" i="67"/>
  <c r="AP11" i="67"/>
  <c r="AP10" i="67"/>
  <c r="AP27" i="67"/>
  <c r="AP26" i="67"/>
  <c r="AP14" i="67"/>
  <c r="AP32" i="67"/>
  <c r="AP19" i="67"/>
  <c r="AP21" i="67"/>
  <c r="AP23" i="67"/>
  <c r="AB19" i="15"/>
  <c r="AA20" i="15"/>
  <c r="AB5" i="15"/>
  <c r="AC8" i="15"/>
  <c r="AB6" i="15"/>
  <c r="AB7" i="15"/>
  <c r="AQ58" i="67" l="1"/>
  <c r="AQ49" i="67"/>
  <c r="AQ51" i="67"/>
  <c r="AQ53" i="67"/>
  <c r="AQ55" i="67"/>
  <c r="AQ57" i="67"/>
  <c r="AQ50" i="67"/>
  <c r="AQ52" i="67"/>
  <c r="AQ54" i="67"/>
  <c r="AQ45" i="67"/>
  <c r="AQ40" i="67"/>
  <c r="AQ42" i="67"/>
  <c r="AQ48" i="67"/>
  <c r="AQ44" i="67"/>
  <c r="AQ46" i="67"/>
  <c r="AQ56" i="67"/>
  <c r="AQ47" i="67"/>
  <c r="AQ41" i="67"/>
  <c r="AQ43" i="67"/>
  <c r="AQ35" i="67"/>
  <c r="AQ36" i="67"/>
  <c r="AQ29" i="67"/>
  <c r="AQ30" i="67"/>
  <c r="AQ31" i="67"/>
  <c r="AQ23" i="67"/>
  <c r="AQ34" i="67"/>
  <c r="AQ16" i="67"/>
  <c r="AQ38" i="67"/>
  <c r="AQ25" i="67"/>
  <c r="AQ24" i="67"/>
  <c r="AQ17" i="67"/>
  <c r="AQ9" i="67"/>
  <c r="AQ39" i="67"/>
  <c r="AQ37" i="67"/>
  <c r="AQ26" i="67"/>
  <c r="AQ18" i="67"/>
  <c r="AQ10" i="67"/>
  <c r="AQ13" i="67"/>
  <c r="AQ11" i="67"/>
  <c r="AQ14" i="67"/>
  <c r="AQ28" i="67"/>
  <c r="AQ33" i="67"/>
  <c r="AQ19" i="67"/>
  <c r="AQ15" i="67"/>
  <c r="AQ27" i="67"/>
  <c r="AQ12" i="67"/>
  <c r="AQ21" i="67"/>
  <c r="AQ32" i="67"/>
  <c r="AQ22" i="67"/>
  <c r="AS8" i="67"/>
  <c r="AC5" i="15"/>
  <c r="AC6" i="15"/>
  <c r="AC7" i="15"/>
  <c r="AD8" i="15"/>
  <c r="AC19" i="15"/>
  <c r="AB20" i="15"/>
  <c r="AR51" i="67" l="1"/>
  <c r="AR53" i="67"/>
  <c r="AR55" i="67"/>
  <c r="AR57" i="67"/>
  <c r="AR52" i="67"/>
  <c r="AR54" i="67"/>
  <c r="AR56" i="67"/>
  <c r="AR42" i="67"/>
  <c r="AR40" i="67"/>
  <c r="AR50" i="67"/>
  <c r="AR49" i="67"/>
  <c r="AR44" i="67"/>
  <c r="AR58" i="67"/>
  <c r="AR46" i="67"/>
  <c r="AR47" i="67"/>
  <c r="AR45" i="67"/>
  <c r="AR41" i="67"/>
  <c r="AR48" i="67"/>
  <c r="AR43" i="67"/>
  <c r="AR36" i="67"/>
  <c r="AR37" i="67"/>
  <c r="AR39" i="67"/>
  <c r="AR30" i="67"/>
  <c r="AR31" i="67"/>
  <c r="AR23" i="67"/>
  <c r="AR24" i="67"/>
  <c r="AR38" i="67"/>
  <c r="AR25" i="67"/>
  <c r="AR17" i="67"/>
  <c r="AR26" i="67"/>
  <c r="AR18" i="67"/>
  <c r="AR10" i="67"/>
  <c r="AR35" i="67"/>
  <c r="AR27" i="67"/>
  <c r="AR19" i="67"/>
  <c r="AR11" i="67"/>
  <c r="AR14" i="67"/>
  <c r="AR34" i="67"/>
  <c r="AR15" i="67"/>
  <c r="AR21" i="67"/>
  <c r="AR28" i="67"/>
  <c r="AR16" i="67"/>
  <c r="AR33" i="67"/>
  <c r="AR29" i="67"/>
  <c r="AR32" i="67"/>
  <c r="AR13" i="67"/>
  <c r="AR9" i="67"/>
  <c r="AR12" i="67"/>
  <c r="AR22" i="67"/>
  <c r="AT8" i="67"/>
  <c r="AC20" i="15"/>
  <c r="AD19" i="15"/>
  <c r="AD5" i="15"/>
  <c r="AD6" i="15"/>
  <c r="AE8" i="15"/>
  <c r="AD7" i="15"/>
  <c r="AS53" i="67" l="1"/>
  <c r="AS55" i="67"/>
  <c r="AS48" i="67"/>
  <c r="AS57" i="67"/>
  <c r="AS54" i="67"/>
  <c r="AS56" i="67"/>
  <c r="AS58" i="67"/>
  <c r="AS49" i="67"/>
  <c r="AS42" i="67"/>
  <c r="AS40" i="67"/>
  <c r="AS52" i="67"/>
  <c r="AS50" i="67"/>
  <c r="AS44" i="67"/>
  <c r="AS51" i="67"/>
  <c r="AS46" i="67"/>
  <c r="AS47" i="67"/>
  <c r="AS41" i="67"/>
  <c r="AS43" i="67"/>
  <c r="AS45" i="67"/>
  <c r="AS37" i="67"/>
  <c r="AS38" i="67"/>
  <c r="AS31" i="67"/>
  <c r="AS23" i="67"/>
  <c r="AS24" i="67"/>
  <c r="AS32" i="67"/>
  <c r="AS25" i="67"/>
  <c r="AS26" i="67"/>
  <c r="AS18" i="67"/>
  <c r="AS10" i="67"/>
  <c r="AS39" i="67"/>
  <c r="AS35" i="67"/>
  <c r="AS27" i="67"/>
  <c r="AS19" i="67"/>
  <c r="AS11" i="67"/>
  <c r="AS28" i="67"/>
  <c r="AS12" i="67"/>
  <c r="AS36" i="67"/>
  <c r="AS30" i="67"/>
  <c r="AS29" i="67"/>
  <c r="AS34" i="67"/>
  <c r="AS15" i="67"/>
  <c r="AS17" i="67"/>
  <c r="AS16" i="67"/>
  <c r="AS22" i="67"/>
  <c r="AS33" i="67"/>
  <c r="AS21" i="67"/>
  <c r="AU8" i="67"/>
  <c r="AS9" i="67"/>
  <c r="AS13" i="67"/>
  <c r="AS14" i="67"/>
  <c r="AE6" i="15"/>
  <c r="AE7" i="15"/>
  <c r="AF8" i="15"/>
  <c r="AE5" i="15"/>
  <c r="AD20" i="15"/>
  <c r="AE19" i="15"/>
  <c r="AT55" i="67" l="1"/>
  <c r="AT48" i="67"/>
  <c r="AT57" i="67"/>
  <c r="AT50" i="67"/>
  <c r="AT52" i="67"/>
  <c r="AT54" i="67"/>
  <c r="AT56" i="67"/>
  <c r="AT58" i="67"/>
  <c r="AT49" i="67"/>
  <c r="AT51" i="67"/>
  <c r="AT44" i="67"/>
  <c r="AT46" i="67"/>
  <c r="AT53" i="67"/>
  <c r="AT47" i="67"/>
  <c r="AT41" i="67"/>
  <c r="AT43" i="67"/>
  <c r="AT45" i="67"/>
  <c r="AT42" i="67"/>
  <c r="AT40" i="67"/>
  <c r="AT38" i="67"/>
  <c r="AT39" i="67"/>
  <c r="AT24" i="67"/>
  <c r="AT32" i="67"/>
  <c r="AT25" i="67"/>
  <c r="AT33" i="67"/>
  <c r="AT26" i="67"/>
  <c r="AT35" i="67"/>
  <c r="AT27" i="67"/>
  <c r="AT19" i="67"/>
  <c r="AT11" i="67"/>
  <c r="AT37" i="67"/>
  <c r="AT31" i="67"/>
  <c r="AT28" i="67"/>
  <c r="AT12" i="67"/>
  <c r="AT36" i="67"/>
  <c r="AT30" i="67"/>
  <c r="AT29" i="67"/>
  <c r="AT23" i="67"/>
  <c r="AT21" i="67"/>
  <c r="AT13" i="67"/>
  <c r="AT17" i="67"/>
  <c r="AT16" i="67"/>
  <c r="AV8" i="67"/>
  <c r="AT10" i="67"/>
  <c r="AT22" i="67"/>
  <c r="AT9" i="67"/>
  <c r="AT15" i="67"/>
  <c r="AT34" i="67"/>
  <c r="AT14" i="67"/>
  <c r="AT18" i="67"/>
  <c r="AE20" i="15"/>
  <c r="AF19" i="15"/>
  <c r="AF6" i="15"/>
  <c r="AF5" i="15"/>
  <c r="AF7" i="15"/>
  <c r="AG8" i="15"/>
  <c r="AU57" i="67" l="1"/>
  <c r="AU50" i="67"/>
  <c r="AU52" i="67"/>
  <c r="AU54" i="67"/>
  <c r="AU56" i="67"/>
  <c r="AU58" i="67"/>
  <c r="AU49" i="67"/>
  <c r="AU51" i="67"/>
  <c r="AU53" i="67"/>
  <c r="AU46" i="67"/>
  <c r="AU47" i="67"/>
  <c r="AU41" i="67"/>
  <c r="AU55" i="67"/>
  <c r="AU43" i="67"/>
  <c r="AU44" i="67"/>
  <c r="AU45" i="67"/>
  <c r="AU48" i="67"/>
  <c r="AU42" i="67"/>
  <c r="AU40" i="67"/>
  <c r="AU39" i="67"/>
  <c r="AU32" i="67"/>
  <c r="AU25" i="67"/>
  <c r="AU33" i="67"/>
  <c r="AU26" i="67"/>
  <c r="AU38" i="67"/>
  <c r="AU37" i="67"/>
  <c r="AU34" i="67"/>
  <c r="AU27" i="67"/>
  <c r="AU31" i="67"/>
  <c r="AU28" i="67"/>
  <c r="AU24" i="67"/>
  <c r="AU12" i="67"/>
  <c r="AU36" i="67"/>
  <c r="AU30" i="67"/>
  <c r="AU29" i="67"/>
  <c r="AU23" i="67"/>
  <c r="AU21" i="67"/>
  <c r="AU13" i="67"/>
  <c r="AU22" i="67"/>
  <c r="AU14" i="67"/>
  <c r="AU35" i="67"/>
  <c r="AU10" i="67"/>
  <c r="AW8" i="67"/>
  <c r="AU19" i="67"/>
  <c r="AU9" i="67"/>
  <c r="AU17" i="67"/>
  <c r="AU18" i="67"/>
  <c r="AU16" i="67"/>
  <c r="AU15" i="67"/>
  <c r="AU11" i="67"/>
  <c r="AG7" i="15"/>
  <c r="AH8" i="15"/>
  <c r="AG5" i="15"/>
  <c r="AG6" i="15"/>
  <c r="AF20" i="15"/>
  <c r="AG19" i="15"/>
  <c r="AV52" i="67" l="1"/>
  <c r="AV54" i="67"/>
  <c r="AV56" i="67"/>
  <c r="AV58" i="67"/>
  <c r="AV51" i="67"/>
  <c r="AV53" i="67"/>
  <c r="AV55" i="67"/>
  <c r="AV48" i="67"/>
  <c r="AV50" i="67"/>
  <c r="AV47" i="67"/>
  <c r="AV49" i="67"/>
  <c r="AV41" i="67"/>
  <c r="AV43" i="67"/>
  <c r="AV45" i="67"/>
  <c r="AV57" i="67"/>
  <c r="AV42" i="67"/>
  <c r="AV40" i="67"/>
  <c r="AV46" i="67"/>
  <c r="AV44" i="67"/>
  <c r="AV32" i="67"/>
  <c r="AV33" i="67"/>
  <c r="AV26" i="67"/>
  <c r="AV38" i="67"/>
  <c r="AV37" i="67"/>
  <c r="AV34" i="67"/>
  <c r="AV27" i="67"/>
  <c r="AV36" i="67"/>
  <c r="AV35" i="67"/>
  <c r="AV28" i="67"/>
  <c r="AV39" i="67"/>
  <c r="AV30" i="67"/>
  <c r="AV29" i="67"/>
  <c r="AV23" i="67"/>
  <c r="AV21" i="67"/>
  <c r="AV13" i="67"/>
  <c r="AV22" i="67"/>
  <c r="AV14" i="67"/>
  <c r="AV15" i="67"/>
  <c r="AV10" i="67"/>
  <c r="AV31" i="67"/>
  <c r="AV9" i="67"/>
  <c r="AV18" i="67"/>
  <c r="AV24" i="67"/>
  <c r="AX8" i="67"/>
  <c r="AV19" i="67"/>
  <c r="AV12" i="67"/>
  <c r="AV11" i="67"/>
  <c r="AV16" i="67"/>
  <c r="AV25" i="67"/>
  <c r="AV17" i="67"/>
  <c r="AH19" i="15"/>
  <c r="AG20" i="15"/>
  <c r="AH7" i="15"/>
  <c r="AI8" i="15"/>
  <c r="AH6" i="15"/>
  <c r="AH5" i="15"/>
  <c r="AW54" i="67" l="1"/>
  <c r="AW56" i="67"/>
  <c r="AW47" i="67"/>
  <c r="AW58" i="67"/>
  <c r="AW53" i="67"/>
  <c r="AW55" i="67"/>
  <c r="AW57" i="67"/>
  <c r="AW50" i="67"/>
  <c r="AW52" i="67"/>
  <c r="AW49" i="67"/>
  <c r="AW41" i="67"/>
  <c r="AW51" i="67"/>
  <c r="AW43" i="67"/>
  <c r="AW45" i="67"/>
  <c r="AW48" i="67"/>
  <c r="AW42" i="67"/>
  <c r="AW40" i="67"/>
  <c r="AW44" i="67"/>
  <c r="AW46" i="67"/>
  <c r="AW33" i="67"/>
  <c r="AW34" i="67"/>
  <c r="AW38" i="67"/>
  <c r="AW37" i="67"/>
  <c r="AW32" i="67"/>
  <c r="AW27" i="67"/>
  <c r="AW36" i="67"/>
  <c r="AW35" i="67"/>
  <c r="AW28" i="67"/>
  <c r="AW39" i="67"/>
  <c r="AW29" i="67"/>
  <c r="AW22" i="67"/>
  <c r="AW14" i="67"/>
  <c r="AW15" i="67"/>
  <c r="AW16" i="67"/>
  <c r="AW31" i="67"/>
  <c r="AW24" i="67"/>
  <c r="AY8" i="67"/>
  <c r="AW23" i="67"/>
  <c r="AW17" i="67"/>
  <c r="AW11" i="67"/>
  <c r="AW19" i="67"/>
  <c r="AW9" i="67"/>
  <c r="AW21" i="67"/>
  <c r="AW26" i="67"/>
  <c r="AW18" i="67"/>
  <c r="AW12" i="67"/>
  <c r="AW13" i="67"/>
  <c r="AW10" i="67"/>
  <c r="AW30" i="67"/>
  <c r="AW25" i="67"/>
  <c r="AJ8" i="15"/>
  <c r="AI5" i="15"/>
  <c r="AI7" i="15"/>
  <c r="AI6" i="15"/>
  <c r="AI19" i="15"/>
  <c r="AH20" i="15"/>
  <c r="AX56" i="67" l="1"/>
  <c r="AX47" i="67"/>
  <c r="AX58" i="67"/>
  <c r="AX49" i="67"/>
  <c r="AX53" i="67"/>
  <c r="AX55" i="67"/>
  <c r="AX48" i="67"/>
  <c r="AX57" i="67"/>
  <c r="AX50" i="67"/>
  <c r="AX52" i="67"/>
  <c r="AX54" i="67"/>
  <c r="AX51" i="67"/>
  <c r="AX43" i="67"/>
  <c r="AX40" i="67"/>
  <c r="AX45" i="67"/>
  <c r="AX42" i="67"/>
  <c r="AX44" i="67"/>
  <c r="AX46" i="67"/>
  <c r="AX41" i="67"/>
  <c r="AX34" i="67"/>
  <c r="AX35" i="67"/>
  <c r="AX36" i="67"/>
  <c r="AX33" i="67"/>
  <c r="AX28" i="67"/>
  <c r="AX39" i="67"/>
  <c r="AX29" i="67"/>
  <c r="AX30" i="67"/>
  <c r="AX37" i="67"/>
  <c r="AX15" i="67"/>
  <c r="AX16" i="67"/>
  <c r="AX17" i="67"/>
  <c r="AX9" i="67"/>
  <c r="AX38" i="67"/>
  <c r="AX24" i="67"/>
  <c r="AZ8" i="67"/>
  <c r="AX19" i="67"/>
  <c r="AX12" i="67"/>
  <c r="AX32" i="67"/>
  <c r="AX13" i="67"/>
  <c r="AX25" i="67"/>
  <c r="AX27" i="67"/>
  <c r="AX21" i="67"/>
  <c r="AX26" i="67"/>
  <c r="AX22" i="67"/>
  <c r="AX18" i="67"/>
  <c r="AX23" i="67"/>
  <c r="AX11" i="67"/>
  <c r="AX14" i="67"/>
  <c r="AX31" i="67"/>
  <c r="AX10" i="67"/>
  <c r="AJ19" i="15"/>
  <c r="AI20" i="15"/>
  <c r="AK8" i="15"/>
  <c r="AJ5" i="15"/>
  <c r="AJ7" i="15"/>
  <c r="AJ6" i="15"/>
  <c r="AY58" i="67" l="1"/>
  <c r="AY49" i="67"/>
  <c r="AY51" i="67"/>
  <c r="AY53" i="67"/>
  <c r="AY55" i="67"/>
  <c r="AY57" i="67"/>
  <c r="AY50" i="67"/>
  <c r="AY52" i="67"/>
  <c r="AY54" i="67"/>
  <c r="AY45" i="67"/>
  <c r="AY40" i="67"/>
  <c r="AY42" i="67"/>
  <c r="AY48" i="67"/>
  <c r="AY44" i="67"/>
  <c r="AY56" i="67"/>
  <c r="AY46" i="67"/>
  <c r="AY47" i="67"/>
  <c r="AY41" i="67"/>
  <c r="AY43" i="67"/>
  <c r="AY35" i="67"/>
  <c r="AY36" i="67"/>
  <c r="AY39" i="67"/>
  <c r="AY34" i="67"/>
  <c r="AY29" i="67"/>
  <c r="AY30" i="67"/>
  <c r="AY31" i="67"/>
  <c r="AY23" i="67"/>
  <c r="AY16" i="67"/>
  <c r="AY17" i="67"/>
  <c r="AY9" i="67"/>
  <c r="AY18" i="67"/>
  <c r="AY10" i="67"/>
  <c r="AY32" i="67"/>
  <c r="AY37" i="67"/>
  <c r="AY19" i="67"/>
  <c r="AY33" i="67"/>
  <c r="AY28" i="67"/>
  <c r="AY27" i="67"/>
  <c r="AY21" i="67"/>
  <c r="AY15" i="67"/>
  <c r="AY26" i="67"/>
  <c r="AY22" i="67"/>
  <c r="AY12" i="67"/>
  <c r="AY13" i="67"/>
  <c r="AY11" i="67"/>
  <c r="AY25" i="67"/>
  <c r="AY14" i="67"/>
  <c r="AY38" i="67"/>
  <c r="BA8" i="67"/>
  <c r="AY24" i="67"/>
  <c r="AK5" i="15"/>
  <c r="AK6" i="15"/>
  <c r="AK7" i="15"/>
  <c r="AL8" i="15"/>
  <c r="AJ20" i="15"/>
  <c r="AK19" i="15"/>
  <c r="AZ51" i="67" l="1"/>
  <c r="AZ53" i="67"/>
  <c r="AZ55" i="67"/>
  <c r="AZ57" i="67"/>
  <c r="AZ52" i="67"/>
  <c r="AZ54" i="67"/>
  <c r="AZ56" i="67"/>
  <c r="AZ42" i="67"/>
  <c r="AZ40" i="67"/>
  <c r="AZ58" i="67"/>
  <c r="AZ48" i="67"/>
  <c r="AZ44" i="67"/>
  <c r="AZ50" i="67"/>
  <c r="AZ45" i="67"/>
  <c r="AZ46" i="67"/>
  <c r="AZ49" i="67"/>
  <c r="AZ41" i="67"/>
  <c r="AZ47" i="67"/>
  <c r="AZ43" i="67"/>
  <c r="AZ36" i="67"/>
  <c r="AZ37" i="67"/>
  <c r="AZ35" i="67"/>
  <c r="AZ30" i="67"/>
  <c r="AZ31" i="67"/>
  <c r="AZ23" i="67"/>
  <c r="AZ24" i="67"/>
  <c r="AZ17" i="67"/>
  <c r="AZ18" i="67"/>
  <c r="AZ10" i="67"/>
  <c r="AZ32" i="67"/>
  <c r="AZ19" i="67"/>
  <c r="AZ11" i="67"/>
  <c r="AZ33" i="67"/>
  <c r="AZ39" i="67"/>
  <c r="AZ28" i="67"/>
  <c r="AZ27" i="67"/>
  <c r="AZ21" i="67"/>
  <c r="AZ26" i="67"/>
  <c r="AZ22" i="67"/>
  <c r="AZ12" i="67"/>
  <c r="AZ9" i="67"/>
  <c r="AZ15" i="67"/>
  <c r="AZ16" i="67"/>
  <c r="AZ13" i="67"/>
  <c r="AZ29" i="67"/>
  <c r="AZ25" i="67"/>
  <c r="AZ14" i="67"/>
  <c r="AZ34" i="67"/>
  <c r="AZ38" i="67"/>
  <c r="BB8" i="67"/>
  <c r="AK20" i="15"/>
  <c r="AL19" i="15"/>
  <c r="AL5" i="15"/>
  <c r="AL6" i="15"/>
  <c r="AL7" i="15"/>
  <c r="AM8" i="15"/>
  <c r="BA53" i="67" l="1"/>
  <c r="BA55" i="67"/>
  <c r="BA48" i="67"/>
  <c r="BA57" i="67"/>
  <c r="BA54" i="67"/>
  <c r="BA56" i="67"/>
  <c r="BA58" i="67"/>
  <c r="BA49" i="67"/>
  <c r="BA42" i="67"/>
  <c r="BA40" i="67"/>
  <c r="BA51" i="67"/>
  <c r="BA44" i="67"/>
  <c r="BA46" i="67"/>
  <c r="BA41" i="67"/>
  <c r="BA47" i="67"/>
  <c r="BA43" i="67"/>
  <c r="BA50" i="67"/>
  <c r="BA45" i="67"/>
  <c r="BA52" i="67"/>
  <c r="BA37" i="67"/>
  <c r="BA38" i="67"/>
  <c r="BA31" i="67"/>
  <c r="BA23" i="67"/>
  <c r="BA24" i="67"/>
  <c r="BA25" i="67"/>
  <c r="BA36" i="67"/>
  <c r="BA18" i="67"/>
  <c r="BA10" i="67"/>
  <c r="BA32" i="67"/>
  <c r="BA19" i="67"/>
  <c r="BA11" i="67"/>
  <c r="BA33" i="67"/>
  <c r="BA12" i="67"/>
  <c r="BA34" i="67"/>
  <c r="BA26" i="67"/>
  <c r="BA22" i="67"/>
  <c r="BA9" i="67"/>
  <c r="BA13" i="67"/>
  <c r="BA16" i="67"/>
  <c r="BC8" i="67"/>
  <c r="BA29" i="67"/>
  <c r="BA14" i="67"/>
  <c r="BA15" i="67"/>
  <c r="BA17" i="67"/>
  <c r="BA35" i="67"/>
  <c r="BA27" i="67"/>
  <c r="BA21" i="67"/>
  <c r="BA39" i="67"/>
  <c r="BA30" i="67"/>
  <c r="BA28" i="67"/>
  <c r="AM6" i="15"/>
  <c r="AM7" i="15"/>
  <c r="AN8" i="15"/>
  <c r="AM5" i="15"/>
  <c r="AL20" i="15"/>
  <c r="AM19" i="15"/>
  <c r="BB55" i="67" l="1"/>
  <c r="BB48" i="67"/>
  <c r="BB57" i="67"/>
  <c r="BB50" i="67"/>
  <c r="BB52" i="67"/>
  <c r="BB54" i="67"/>
  <c r="BB56" i="67"/>
  <c r="BB47" i="67"/>
  <c r="BB58" i="67"/>
  <c r="BB49" i="67"/>
  <c r="BB51" i="67"/>
  <c r="BB44" i="67"/>
  <c r="BB53" i="67"/>
  <c r="BB46" i="67"/>
  <c r="BB41" i="67"/>
  <c r="BB43" i="67"/>
  <c r="BB45" i="67"/>
  <c r="BB42" i="67"/>
  <c r="BB40" i="67"/>
  <c r="BB38" i="67"/>
  <c r="BB39" i="67"/>
  <c r="BB24" i="67"/>
  <c r="BB25" i="67"/>
  <c r="BB26" i="67"/>
  <c r="BB32" i="67"/>
  <c r="BB19" i="67"/>
  <c r="BB11" i="67"/>
  <c r="BB33" i="67"/>
  <c r="BB12" i="67"/>
  <c r="BB34" i="67"/>
  <c r="BB21" i="67"/>
  <c r="BB13" i="67"/>
  <c r="BB36" i="67"/>
  <c r="BB29" i="67"/>
  <c r="BB14" i="67"/>
  <c r="BB17" i="67"/>
  <c r="BB16" i="67"/>
  <c r="BB10" i="67"/>
  <c r="BB18" i="67"/>
  <c r="BB15" i="67"/>
  <c r="BB23" i="67"/>
  <c r="BD8" i="67"/>
  <c r="BB30" i="67"/>
  <c r="BB31" i="67"/>
  <c r="BB9" i="67"/>
  <c r="BB22" i="67"/>
  <c r="BB27" i="67"/>
  <c r="BB35" i="67"/>
  <c r="BB28" i="67"/>
  <c r="BB37" i="67"/>
  <c r="AN19" i="15"/>
  <c r="AM20" i="15"/>
  <c r="AN6" i="15"/>
  <c r="AN7" i="15"/>
  <c r="AO8" i="15"/>
  <c r="AN5" i="15"/>
  <c r="BC57" i="67" l="1"/>
  <c r="BC50" i="67"/>
  <c r="BC52" i="67"/>
  <c r="BC54" i="67"/>
  <c r="BC56" i="67"/>
  <c r="BC58" i="67"/>
  <c r="BC49" i="67"/>
  <c r="BC51" i="67"/>
  <c r="BC53" i="67"/>
  <c r="BC46" i="67"/>
  <c r="BC48" i="67"/>
  <c r="BC41" i="67"/>
  <c r="BC43" i="67"/>
  <c r="BC47" i="67"/>
  <c r="BC45" i="67"/>
  <c r="BC44" i="67"/>
  <c r="BC55" i="67"/>
  <c r="BC42" i="67"/>
  <c r="BC40" i="67"/>
  <c r="BC39" i="67"/>
  <c r="BC32" i="67"/>
  <c r="BC25" i="67"/>
  <c r="BC26" i="67"/>
  <c r="BC27" i="67"/>
  <c r="BC33" i="67"/>
  <c r="BC12" i="67"/>
  <c r="BC34" i="67"/>
  <c r="BC21" i="67"/>
  <c r="BC13" i="67"/>
  <c r="BC22" i="67"/>
  <c r="BC14" i="67"/>
  <c r="BC31" i="67"/>
  <c r="BC29" i="67"/>
  <c r="BC18" i="67"/>
  <c r="BC15" i="67"/>
  <c r="BE8" i="67"/>
  <c r="BC30" i="67"/>
  <c r="BC10" i="67"/>
  <c r="BC38" i="67"/>
  <c r="BC35" i="67"/>
  <c r="BC23" i="67"/>
  <c r="BC17" i="67"/>
  <c r="BC16" i="67"/>
  <c r="BC11" i="67"/>
  <c r="BC28" i="67"/>
  <c r="BC36" i="67"/>
  <c r="BC24" i="67"/>
  <c r="BC19" i="67"/>
  <c r="BC37" i="67"/>
  <c r="BC9" i="67"/>
  <c r="AO7" i="15"/>
  <c r="AO6" i="15"/>
  <c r="AP8" i="15"/>
  <c r="AO5" i="15"/>
  <c r="AN20" i="15"/>
  <c r="AO19" i="15"/>
  <c r="BD52" i="67" l="1"/>
  <c r="BD54" i="67"/>
  <c r="BD56" i="67"/>
  <c r="BD58" i="67"/>
  <c r="BD51" i="67"/>
  <c r="BD53" i="67"/>
  <c r="BD55" i="67"/>
  <c r="BD48" i="67"/>
  <c r="BD41" i="67"/>
  <c r="BD43" i="67"/>
  <c r="BD46" i="67"/>
  <c r="BD57" i="67"/>
  <c r="BD47" i="67"/>
  <c r="BD45" i="67"/>
  <c r="BD50" i="67"/>
  <c r="BD42" i="67"/>
  <c r="BD40" i="67"/>
  <c r="BD49" i="67"/>
  <c r="BD44" i="67"/>
  <c r="BD32" i="67"/>
  <c r="BD33" i="67"/>
  <c r="BD39" i="67"/>
  <c r="BD26" i="67"/>
  <c r="BD27" i="67"/>
  <c r="BD28" i="67"/>
  <c r="BD34" i="67"/>
  <c r="BD21" i="67"/>
  <c r="BD13" i="67"/>
  <c r="BD22" i="67"/>
  <c r="BD14" i="67"/>
  <c r="BD31" i="67"/>
  <c r="BD25" i="67"/>
  <c r="BD24" i="67"/>
  <c r="BD15" i="67"/>
  <c r="BD38" i="67"/>
  <c r="BD35" i="67"/>
  <c r="BD30" i="67"/>
  <c r="BD29" i="67"/>
  <c r="BD18" i="67"/>
  <c r="BD12" i="67"/>
  <c r="BD23" i="67"/>
  <c r="BD17" i="67"/>
  <c r="BD16" i="67"/>
  <c r="BD11" i="67"/>
  <c r="BD9" i="67"/>
  <c r="BF8" i="67"/>
  <c r="BD10" i="67"/>
  <c r="BD37" i="67"/>
  <c r="BD19" i="67"/>
  <c r="BD36" i="67"/>
  <c r="AO20" i="15"/>
  <c r="AP19" i="15"/>
  <c r="AP7" i="15"/>
  <c r="AQ8" i="15"/>
  <c r="AP5" i="15"/>
  <c r="AP6" i="15"/>
  <c r="BE54" i="67" l="1"/>
  <c r="BE56" i="67"/>
  <c r="BE47" i="67"/>
  <c r="BE58" i="67"/>
  <c r="BE53" i="67"/>
  <c r="BE55" i="67"/>
  <c r="BE57" i="67"/>
  <c r="BE50" i="67"/>
  <c r="BE48" i="67"/>
  <c r="BE41" i="67"/>
  <c r="BE43" i="67"/>
  <c r="BE45" i="67"/>
  <c r="BE42" i="67"/>
  <c r="BE40" i="67"/>
  <c r="BE49" i="67"/>
  <c r="BE44" i="67"/>
  <c r="BE52" i="67"/>
  <c r="BE51" i="67"/>
  <c r="BE46" i="67"/>
  <c r="BE33" i="67"/>
  <c r="BE34" i="67"/>
  <c r="BE27" i="67"/>
  <c r="BE28" i="67"/>
  <c r="BE38" i="67"/>
  <c r="BE37" i="67"/>
  <c r="BE32" i="67"/>
  <c r="BE29" i="67"/>
  <c r="BE22" i="67"/>
  <c r="BE14" i="67"/>
  <c r="BE31" i="67"/>
  <c r="BE25" i="67"/>
  <c r="BE24" i="67"/>
  <c r="BE15" i="67"/>
  <c r="BE35" i="67"/>
  <c r="BE30" i="67"/>
  <c r="BE26" i="67"/>
  <c r="BE23" i="67"/>
  <c r="BE16" i="67"/>
  <c r="BE17" i="67"/>
  <c r="BE13" i="67"/>
  <c r="BE11" i="67"/>
  <c r="BG8" i="67"/>
  <c r="BE36" i="67"/>
  <c r="BE10" i="67"/>
  <c r="BE9" i="67"/>
  <c r="BE19" i="67"/>
  <c r="BE39" i="67"/>
  <c r="BE18" i="67"/>
  <c r="BE21" i="67"/>
  <c r="BE12" i="67"/>
  <c r="AR8" i="15"/>
  <c r="AQ7" i="15"/>
  <c r="AQ5" i="15"/>
  <c r="AQ6" i="15"/>
  <c r="AQ19" i="15"/>
  <c r="AP20" i="15"/>
  <c r="BF56" i="67" l="1"/>
  <c r="BF47" i="67"/>
  <c r="BF58" i="67"/>
  <c r="BF49" i="67"/>
  <c r="BF51" i="67"/>
  <c r="BF53" i="67"/>
  <c r="BF55" i="67"/>
  <c r="BF48" i="67"/>
  <c r="BF57" i="67"/>
  <c r="BF50" i="67"/>
  <c r="BF52" i="67"/>
  <c r="BF43" i="67"/>
  <c r="BF45" i="67"/>
  <c r="BF40" i="67"/>
  <c r="BF42" i="67"/>
  <c r="BF44" i="67"/>
  <c r="BF46" i="67"/>
  <c r="BF54" i="67"/>
  <c r="BF41" i="67"/>
  <c r="BF34" i="67"/>
  <c r="BF35" i="67"/>
  <c r="BF39" i="67"/>
  <c r="BF28" i="67"/>
  <c r="BF38" i="67"/>
  <c r="BF37" i="67"/>
  <c r="BF32" i="67"/>
  <c r="BF29" i="67"/>
  <c r="BF36" i="67"/>
  <c r="BF33" i="67"/>
  <c r="BF30" i="67"/>
  <c r="BF31" i="67"/>
  <c r="BF25" i="67"/>
  <c r="BF24" i="67"/>
  <c r="BF15" i="67"/>
  <c r="BF26" i="67"/>
  <c r="BF23" i="67"/>
  <c r="BF16" i="67"/>
  <c r="BF27" i="67"/>
  <c r="BF17" i="67"/>
  <c r="BF9" i="67"/>
  <c r="BF14" i="67"/>
  <c r="BH8" i="67"/>
  <c r="BF10" i="67"/>
  <c r="BF19" i="67"/>
  <c r="BF21" i="67"/>
  <c r="BF22" i="67"/>
  <c r="BF18" i="67"/>
  <c r="BF11" i="67"/>
  <c r="BF12" i="67"/>
  <c r="BF13" i="67"/>
  <c r="AR19" i="15"/>
  <c r="AQ20" i="15"/>
  <c r="AS8" i="15"/>
  <c r="AR5" i="15"/>
  <c r="AR7" i="15"/>
  <c r="AR6" i="15"/>
  <c r="BG58" i="67" l="1"/>
  <c r="BG49" i="67"/>
  <c r="BG51" i="67"/>
  <c r="BG53" i="67"/>
  <c r="BG55" i="67"/>
  <c r="BG57" i="67"/>
  <c r="BG50" i="67"/>
  <c r="BG52" i="67"/>
  <c r="BG54" i="67"/>
  <c r="BG45" i="67"/>
  <c r="BG40" i="67"/>
  <c r="BG48" i="67"/>
  <c r="BG47" i="67"/>
  <c r="BG42" i="67"/>
  <c r="BG56" i="67"/>
  <c r="BG44" i="67"/>
  <c r="BG46" i="67"/>
  <c r="BG41" i="67"/>
  <c r="BG43" i="67"/>
  <c r="BG35" i="67"/>
  <c r="BG36" i="67"/>
  <c r="BG38" i="67"/>
  <c r="BG37" i="67"/>
  <c r="BG32" i="67"/>
  <c r="BG29" i="67"/>
  <c r="BG33" i="67"/>
  <c r="BG30" i="67"/>
  <c r="BG34" i="67"/>
  <c r="BG31" i="67"/>
  <c r="BG23" i="67"/>
  <c r="BG26" i="67"/>
  <c r="BG16" i="67"/>
  <c r="BG27" i="67"/>
  <c r="BG17" i="67"/>
  <c r="BG9" i="67"/>
  <c r="BG28" i="67"/>
  <c r="BG18" i="67"/>
  <c r="BG10" i="67"/>
  <c r="BG15" i="67"/>
  <c r="BG19" i="67"/>
  <c r="BG39" i="67"/>
  <c r="BG25" i="67"/>
  <c r="BG21" i="67"/>
  <c r="BG24" i="67"/>
  <c r="BG22" i="67"/>
  <c r="BG12" i="67"/>
  <c r="BI8" i="67"/>
  <c r="BG13" i="67"/>
  <c r="BG11" i="67"/>
  <c r="BG14" i="67"/>
  <c r="AS5" i="15"/>
  <c r="AS7" i="15"/>
  <c r="AT8" i="15"/>
  <c r="AS6" i="15"/>
  <c r="AS19" i="15"/>
  <c r="AR20" i="15"/>
  <c r="BH51" i="67" l="1"/>
  <c r="BH53" i="67"/>
  <c r="BH55" i="67"/>
  <c r="BH57" i="67"/>
  <c r="BH52" i="67"/>
  <c r="BH54" i="67"/>
  <c r="BH56" i="67"/>
  <c r="BH58" i="67"/>
  <c r="BH47" i="67"/>
  <c r="BH42" i="67"/>
  <c r="BH40" i="67"/>
  <c r="BH44" i="67"/>
  <c r="BH46" i="67"/>
  <c r="BH50" i="67"/>
  <c r="BH49" i="67"/>
  <c r="BH41" i="67"/>
  <c r="BH45" i="67"/>
  <c r="BH48" i="67"/>
  <c r="BH43" i="67"/>
  <c r="BH36" i="67"/>
  <c r="BH37" i="67"/>
  <c r="BH33" i="67"/>
  <c r="BH30" i="67"/>
  <c r="BH34" i="67"/>
  <c r="BH31" i="67"/>
  <c r="BH23" i="67"/>
  <c r="BH35" i="67"/>
  <c r="BH24" i="67"/>
  <c r="BH27" i="67"/>
  <c r="BH17" i="67"/>
  <c r="BH28" i="67"/>
  <c r="BH18" i="67"/>
  <c r="BH10" i="67"/>
  <c r="BH38" i="67"/>
  <c r="BH29" i="67"/>
  <c r="BH19" i="67"/>
  <c r="BH11" i="67"/>
  <c r="BH39" i="67"/>
  <c r="BH16" i="67"/>
  <c r="BH25" i="67"/>
  <c r="BH21" i="67"/>
  <c r="BH9" i="67"/>
  <c r="BH22" i="67"/>
  <c r="BH12" i="67"/>
  <c r="BH13" i="67"/>
  <c r="BH32" i="67"/>
  <c r="BJ8" i="67"/>
  <c r="BH14" i="67"/>
  <c r="BH26" i="67"/>
  <c r="BH15" i="67"/>
  <c r="AS20" i="15"/>
  <c r="AT19" i="15"/>
  <c r="AT5" i="15"/>
  <c r="AT6" i="15"/>
  <c r="AU8" i="15"/>
  <c r="AT7" i="15"/>
  <c r="BI53" i="67" l="1"/>
  <c r="BI55" i="67"/>
  <c r="BI48" i="67"/>
  <c r="BI57" i="67"/>
  <c r="BI54" i="67"/>
  <c r="BI56" i="67"/>
  <c r="BI58" i="67"/>
  <c r="BI49" i="67"/>
  <c r="BI47" i="67"/>
  <c r="BI42" i="67"/>
  <c r="BI40" i="67"/>
  <c r="BI44" i="67"/>
  <c r="BI46" i="67"/>
  <c r="BI50" i="67"/>
  <c r="BI41" i="67"/>
  <c r="BI52" i="67"/>
  <c r="BI51" i="67"/>
  <c r="BI43" i="67"/>
  <c r="BI45" i="67"/>
  <c r="BI37" i="67"/>
  <c r="BI38" i="67"/>
  <c r="BI34" i="67"/>
  <c r="BI31" i="67"/>
  <c r="BI23" i="67"/>
  <c r="BI36" i="67"/>
  <c r="BI35" i="67"/>
  <c r="BI24" i="67"/>
  <c r="BI39" i="67"/>
  <c r="BI25" i="67"/>
  <c r="BI28" i="67"/>
  <c r="BI18" i="67"/>
  <c r="BI10" i="67"/>
  <c r="BI30" i="67"/>
  <c r="BI29" i="67"/>
  <c r="BI19" i="67"/>
  <c r="BI11" i="67"/>
  <c r="BI12" i="67"/>
  <c r="BI33" i="67"/>
  <c r="BI27" i="67"/>
  <c r="BI14" i="67"/>
  <c r="BI32" i="67"/>
  <c r="BI21" i="67"/>
  <c r="BI9" i="67"/>
  <c r="BI22" i="67"/>
  <c r="BI13" i="67"/>
  <c r="BK8" i="67"/>
  <c r="BI26" i="67"/>
  <c r="BI15" i="67"/>
  <c r="BI17" i="67"/>
  <c r="BI16" i="67"/>
  <c r="AU6" i="15"/>
  <c r="AU7" i="15"/>
  <c r="AV8" i="15"/>
  <c r="AU5" i="15"/>
  <c r="AT20" i="15"/>
  <c r="AU19" i="15"/>
  <c r="BJ55" i="67" l="1"/>
  <c r="BJ48" i="67"/>
  <c r="BJ57" i="67"/>
  <c r="BJ50" i="67"/>
  <c r="BJ52" i="67"/>
  <c r="BJ54" i="67"/>
  <c r="BJ56" i="67"/>
  <c r="BJ47" i="67"/>
  <c r="BJ58" i="67"/>
  <c r="BJ49" i="67"/>
  <c r="BJ51" i="67"/>
  <c r="BJ53" i="67"/>
  <c r="BJ44" i="67"/>
  <c r="BJ46" i="67"/>
  <c r="BJ41" i="67"/>
  <c r="BJ43" i="67"/>
  <c r="BJ45" i="67"/>
  <c r="BJ40" i="67"/>
  <c r="BJ42" i="67"/>
  <c r="BJ38" i="67"/>
  <c r="BJ39" i="67"/>
  <c r="BJ36" i="67"/>
  <c r="BJ35" i="67"/>
  <c r="BJ24" i="67"/>
  <c r="BJ25" i="67"/>
  <c r="BJ26" i="67"/>
  <c r="BJ30" i="67"/>
  <c r="BJ29" i="67"/>
  <c r="BJ23" i="67"/>
  <c r="BJ19" i="67"/>
  <c r="BJ11" i="67"/>
  <c r="BJ12" i="67"/>
  <c r="BJ21" i="67"/>
  <c r="BJ13" i="67"/>
  <c r="BJ37" i="67"/>
  <c r="BJ10" i="67"/>
  <c r="BJ32" i="67"/>
  <c r="BJ9" i="67"/>
  <c r="BJ28" i="67"/>
  <c r="BJ14" i="67"/>
  <c r="BJ34" i="67"/>
  <c r="BJ18" i="67"/>
  <c r="BJ15" i="67"/>
  <c r="BJ22" i="67"/>
  <c r="BJ27" i="67"/>
  <c r="BL8" i="67"/>
  <c r="BJ31" i="67"/>
  <c r="BJ33" i="67"/>
  <c r="BJ16" i="67"/>
  <c r="BJ17" i="67"/>
  <c r="AU20" i="15"/>
  <c r="AV19" i="15"/>
  <c r="AV6" i="15"/>
  <c r="AV5" i="15"/>
  <c r="AV7" i="15"/>
  <c r="AW8" i="15"/>
  <c r="BK57" i="67" l="1"/>
  <c r="BK50" i="67"/>
  <c r="BK52" i="67"/>
  <c r="BK54" i="67"/>
  <c r="BK56" i="67"/>
  <c r="BK58" i="67"/>
  <c r="BK49" i="67"/>
  <c r="BK51" i="67"/>
  <c r="BK53" i="67"/>
  <c r="BK46" i="67"/>
  <c r="BK47" i="67"/>
  <c r="BK41" i="67"/>
  <c r="BK44" i="67"/>
  <c r="BK43" i="67"/>
  <c r="BK45" i="67"/>
  <c r="BK55" i="67"/>
  <c r="BK48" i="67"/>
  <c r="BK42" i="67"/>
  <c r="BK40" i="67"/>
  <c r="BK39" i="67"/>
  <c r="BK32" i="67"/>
  <c r="BK25" i="67"/>
  <c r="BK26" i="67"/>
  <c r="BK27" i="67"/>
  <c r="BK12" i="67"/>
  <c r="BK38" i="67"/>
  <c r="BK35" i="67"/>
  <c r="BK21" i="67"/>
  <c r="BK13" i="67"/>
  <c r="BK37" i="67"/>
  <c r="BK22" i="67"/>
  <c r="BK14" i="67"/>
  <c r="BK36" i="67"/>
  <c r="BK23" i="67"/>
  <c r="BK9" i="67"/>
  <c r="BM8" i="67"/>
  <c r="BK34" i="67"/>
  <c r="BK31" i="67"/>
  <c r="BK24" i="67"/>
  <c r="BK17" i="67"/>
  <c r="BK16" i="67"/>
  <c r="BK19" i="67"/>
  <c r="BK30" i="67"/>
  <c r="BK28" i="67"/>
  <c r="BK18" i="67"/>
  <c r="BK15" i="67"/>
  <c r="BK11" i="67"/>
  <c r="BK33" i="67"/>
  <c r="BK29" i="67"/>
  <c r="BK10" i="67"/>
  <c r="AW7" i="15"/>
  <c r="AX8" i="15"/>
  <c r="AW5" i="15"/>
  <c r="AW6" i="15"/>
  <c r="AW19" i="15"/>
  <c r="AV20" i="15"/>
  <c r="BL52" i="67" l="1"/>
  <c r="BL54" i="67"/>
  <c r="BL56" i="67"/>
  <c r="BL58" i="67"/>
  <c r="BL51" i="67"/>
  <c r="BL53" i="67"/>
  <c r="BL55" i="67"/>
  <c r="BL48" i="67"/>
  <c r="BL41" i="67"/>
  <c r="BL43" i="67"/>
  <c r="BL57" i="67"/>
  <c r="BL50" i="67"/>
  <c r="BL49" i="67"/>
  <c r="BL45" i="67"/>
  <c r="BL42" i="67"/>
  <c r="BL40" i="67"/>
  <c r="BL47" i="67"/>
  <c r="BL44" i="67"/>
  <c r="BL46" i="67"/>
  <c r="BL32" i="67"/>
  <c r="BL33" i="67"/>
  <c r="BL26" i="67"/>
  <c r="BL39" i="67"/>
  <c r="BL27" i="67"/>
  <c r="BL28" i="67"/>
  <c r="BL38" i="67"/>
  <c r="BL35" i="67"/>
  <c r="BL21" i="67"/>
  <c r="BL13" i="67"/>
  <c r="BL37" i="67"/>
  <c r="BL22" i="67"/>
  <c r="BL14" i="67"/>
  <c r="BL36" i="67"/>
  <c r="BL15" i="67"/>
  <c r="BL25" i="67"/>
  <c r="BL19" i="67"/>
  <c r="BL18" i="67"/>
  <c r="BL30" i="67"/>
  <c r="BN8" i="67"/>
  <c r="BL34" i="67"/>
  <c r="BL31" i="67"/>
  <c r="BL24" i="67"/>
  <c r="BL12" i="67"/>
  <c r="BL17" i="67"/>
  <c r="BL16" i="67"/>
  <c r="BL11" i="67"/>
  <c r="BL23" i="67"/>
  <c r="BL29" i="67"/>
  <c r="BL10" i="67"/>
  <c r="BL9" i="67"/>
  <c r="AX19" i="15"/>
  <c r="AW20" i="15"/>
  <c r="AX7" i="15"/>
  <c r="AY8" i="15"/>
  <c r="AX6" i="15"/>
  <c r="AX5" i="15"/>
  <c r="BN56" i="67" l="1"/>
  <c r="BM54" i="67"/>
  <c r="BN47" i="67"/>
  <c r="BN58" i="67"/>
  <c r="BM56" i="67"/>
  <c r="BN49" i="67"/>
  <c r="BM47" i="67"/>
  <c r="BM58" i="67"/>
  <c r="BN51" i="67"/>
  <c r="BN53" i="67"/>
  <c r="BN55" i="67"/>
  <c r="BM53" i="67"/>
  <c r="BN48" i="67"/>
  <c r="BN57" i="67"/>
  <c r="BM55" i="67"/>
  <c r="BN50" i="67"/>
  <c r="BM57" i="67"/>
  <c r="BN52" i="67"/>
  <c r="BM50" i="67"/>
  <c r="BN43" i="67"/>
  <c r="BM41" i="67"/>
  <c r="BN45" i="67"/>
  <c r="BM43" i="67"/>
  <c r="BM49" i="67"/>
  <c r="BM45" i="67"/>
  <c r="BN42" i="67"/>
  <c r="BN40" i="67"/>
  <c r="BM52" i="67"/>
  <c r="BM51" i="67"/>
  <c r="BM48" i="67"/>
  <c r="BN44" i="67"/>
  <c r="BM42" i="67"/>
  <c r="BM40" i="67"/>
  <c r="BN46" i="67"/>
  <c r="BM44" i="67"/>
  <c r="BN54" i="67"/>
  <c r="BM46" i="67"/>
  <c r="BN41" i="67"/>
  <c r="BN34" i="67"/>
  <c r="BM33" i="67"/>
  <c r="BN35" i="67"/>
  <c r="BM34" i="67"/>
  <c r="BN39" i="67"/>
  <c r="BM39" i="67"/>
  <c r="BN28" i="67"/>
  <c r="BM27" i="67"/>
  <c r="BN29" i="67"/>
  <c r="BM28" i="67"/>
  <c r="BN30" i="67"/>
  <c r="BM29" i="67"/>
  <c r="BM37" i="67"/>
  <c r="BN36" i="67"/>
  <c r="BM22" i="67"/>
  <c r="BN15" i="67"/>
  <c r="BM14" i="67"/>
  <c r="BM36" i="67"/>
  <c r="BN16" i="67"/>
  <c r="BM15" i="67"/>
  <c r="BN17" i="67"/>
  <c r="BM16" i="67"/>
  <c r="BN9" i="67"/>
  <c r="BN32" i="67"/>
  <c r="BN31" i="67"/>
  <c r="BM32" i="67"/>
  <c r="BN21" i="67"/>
  <c r="BM19" i="67"/>
  <c r="BM30" i="67"/>
  <c r="BN24" i="67"/>
  <c r="BN22" i="67"/>
  <c r="BM21" i="67"/>
  <c r="BN18" i="67"/>
  <c r="BN12" i="67"/>
  <c r="BN14" i="67"/>
  <c r="BM13" i="67"/>
  <c r="BM11" i="67"/>
  <c r="BM38" i="67"/>
  <c r="BN37" i="67"/>
  <c r="BN26" i="67"/>
  <c r="BN33" i="67"/>
  <c r="BM10" i="67"/>
  <c r="BM31" i="67"/>
  <c r="BM24" i="67"/>
  <c r="BM18" i="67"/>
  <c r="BN13" i="67"/>
  <c r="BM12" i="67"/>
  <c r="BN11" i="67"/>
  <c r="BN38" i="67"/>
  <c r="BN27" i="67"/>
  <c r="BM17" i="67"/>
  <c r="BM35" i="67"/>
  <c r="BN10" i="67"/>
  <c r="BM26" i="67"/>
  <c r="BN23" i="67"/>
  <c r="BN25" i="67"/>
  <c r="BM9" i="67"/>
  <c r="BM25" i="67"/>
  <c r="BM23" i="67"/>
  <c r="BN19" i="67"/>
  <c r="AZ8" i="15"/>
  <c r="AY6" i="15"/>
  <c r="AY5" i="15"/>
  <c r="AY7" i="15"/>
  <c r="AY19" i="15"/>
  <c r="AX20" i="15"/>
  <c r="AZ19" i="15" l="1"/>
  <c r="AY20" i="15"/>
  <c r="AZ7" i="15"/>
  <c r="AZ5" i="15"/>
  <c r="AZ6" i="15"/>
  <c r="BA8" i="15"/>
  <c r="BA7" i="15" l="1"/>
  <c r="BA5" i="15"/>
  <c r="BA6" i="15"/>
  <c r="BB8" i="15"/>
  <c r="AZ20" i="15"/>
  <c r="BA19" i="15"/>
  <c r="BA20" i="15" l="1"/>
  <c r="BB19" i="15"/>
  <c r="BB5" i="15"/>
  <c r="BB6" i="15"/>
  <c r="BB7" i="15"/>
  <c r="BC8" i="15"/>
  <c r="BC6" i="15" l="1"/>
  <c r="BC7" i="15"/>
  <c r="BD8" i="15"/>
  <c r="BC5" i="15"/>
  <c r="BB20" i="15"/>
  <c r="BC19" i="15"/>
  <c r="BC20" i="15" l="1"/>
  <c r="BD19" i="15"/>
  <c r="BD6" i="15"/>
  <c r="BD7" i="15"/>
  <c r="BE8" i="15"/>
  <c r="BD5" i="15"/>
  <c r="BD20" i="15" l="1"/>
  <c r="BE19" i="15"/>
  <c r="BE7" i="15"/>
  <c r="BE5" i="15"/>
  <c r="BF8" i="15"/>
  <c r="BE6" i="15"/>
  <c r="BF7" i="15" l="1"/>
  <c r="BF6" i="15"/>
  <c r="BG8" i="15"/>
  <c r="BF5" i="15"/>
  <c r="BF19" i="15"/>
  <c r="BE20" i="15"/>
  <c r="BH8" i="15" l="1"/>
  <c r="BG6" i="15"/>
  <c r="BG7" i="15"/>
  <c r="BG5" i="15"/>
  <c r="BG19" i="15"/>
  <c r="BF20" i="15"/>
  <c r="BH19" i="15" l="1"/>
  <c r="BG20" i="15"/>
  <c r="BH5" i="15"/>
  <c r="BI8" i="15"/>
  <c r="BH6" i="15"/>
  <c r="BH7" i="15"/>
  <c r="BJ8" i="15" l="1"/>
  <c r="BI5" i="15"/>
  <c r="BI6" i="15"/>
  <c r="BI7" i="15"/>
  <c r="BH20" i="15"/>
  <c r="BI19" i="15"/>
  <c r="BJ19" i="15" l="1"/>
  <c r="BI20" i="15"/>
  <c r="BJ5" i="15"/>
  <c r="BJ6" i="15"/>
  <c r="BK8" i="15"/>
  <c r="BJ7" i="15"/>
  <c r="BK6" i="15" l="1"/>
  <c r="BK7" i="15"/>
  <c r="BL8" i="15"/>
  <c r="BK5" i="15"/>
  <c r="BJ20" i="15"/>
  <c r="BK19" i="15"/>
  <c r="BK20" i="15" l="1"/>
  <c r="BL19" i="15"/>
  <c r="BL6" i="15"/>
  <c r="BL5" i="15"/>
  <c r="BL7" i="15"/>
  <c r="BM8" i="15"/>
  <c r="BM6" i="15" l="1"/>
  <c r="BM7" i="15"/>
  <c r="BN8" i="15"/>
  <c r="BM5" i="15"/>
  <c r="BL20" i="15"/>
  <c r="BM19" i="15"/>
  <c r="BN19" i="15" l="1"/>
  <c r="BM20" i="15"/>
  <c r="BN7" i="15"/>
  <c r="BO8" i="15"/>
  <c r="BN6" i="15"/>
  <c r="BN5" i="15"/>
  <c r="BP8" i="15" l="1"/>
  <c r="BO5" i="15"/>
  <c r="BO6" i="15"/>
  <c r="BO7" i="15"/>
  <c r="BO19" i="15"/>
  <c r="BN20" i="15"/>
  <c r="BP19" i="15" l="1"/>
  <c r="BO20" i="15"/>
  <c r="BP7" i="15"/>
  <c r="BP5" i="15"/>
  <c r="BP6" i="15"/>
  <c r="BQ8" i="15"/>
  <c r="BQ5" i="15" l="1"/>
  <c r="BR8" i="15"/>
  <c r="BQ6" i="15"/>
  <c r="BQ7" i="15"/>
  <c r="BQ19" i="15"/>
  <c r="BP20" i="15"/>
  <c r="BQ20" i="15" l="1"/>
  <c r="BR19" i="15"/>
  <c r="BR5" i="15"/>
  <c r="BS8" i="15"/>
  <c r="BR6" i="15"/>
  <c r="BR7" i="15"/>
  <c r="BS6" i="15" l="1"/>
  <c r="BS7" i="15"/>
  <c r="BT8" i="15"/>
  <c r="BS5" i="15"/>
  <c r="BR20" i="15"/>
  <c r="BS19" i="15"/>
  <c r="BT19" i="15" l="1"/>
  <c r="BS20" i="15"/>
  <c r="BT6" i="15"/>
  <c r="BT7" i="15"/>
  <c r="BT5" i="15"/>
  <c r="BU8" i="15"/>
  <c r="BU5" i="15" l="1"/>
  <c r="BU7" i="15"/>
  <c r="BU6" i="15"/>
  <c r="BV8" i="15"/>
  <c r="BT20" i="15"/>
  <c r="BU19" i="15"/>
  <c r="BV19" i="15" l="1"/>
  <c r="BU20" i="15"/>
  <c r="BV7" i="15"/>
  <c r="BW8" i="15"/>
  <c r="BV6" i="15"/>
  <c r="BV5" i="15"/>
  <c r="BX8" i="15" l="1"/>
  <c r="BW5" i="15"/>
  <c r="BW6" i="15"/>
  <c r="BW7" i="15"/>
  <c r="BW19" i="15"/>
  <c r="BV20" i="15"/>
  <c r="BX19" i="15" l="1"/>
  <c r="BW20" i="15"/>
  <c r="BX5" i="15"/>
  <c r="BX7" i="15"/>
  <c r="BY8" i="15"/>
  <c r="BX6" i="15"/>
  <c r="BY5" i="15" l="1"/>
  <c r="BY7" i="15"/>
  <c r="BY6" i="15"/>
  <c r="BZ8" i="15"/>
  <c r="BX20" i="15"/>
  <c r="BY19" i="15"/>
  <c r="BY20" i="15" l="1"/>
  <c r="BZ19" i="15"/>
  <c r="BZ5" i="15"/>
  <c r="CA8" i="15"/>
  <c r="BZ6" i="15"/>
  <c r="BZ7" i="15"/>
  <c r="CA6" i="15" l="1"/>
  <c r="CA7" i="15"/>
  <c r="CB8" i="15"/>
  <c r="CA5" i="15"/>
  <c r="BZ20" i="15"/>
  <c r="CA19" i="15"/>
  <c r="CA20" i="15" l="1"/>
  <c r="CB19" i="15"/>
  <c r="CB6" i="15"/>
  <c r="CB7" i="15"/>
  <c r="CC8" i="15"/>
  <c r="CB5" i="15"/>
  <c r="CC7" i="15" l="1"/>
  <c r="CD8" i="15"/>
  <c r="CC5" i="15"/>
  <c r="CC6" i="15"/>
  <c r="CB20" i="15"/>
  <c r="CC19" i="15"/>
  <c r="CC20" i="15" l="1"/>
  <c r="CD19" i="15"/>
  <c r="CD20" i="15" s="1"/>
  <c r="CD7" i="15"/>
  <c r="CD5" i="15"/>
  <c r="CD6" i="15"/>
  <c r="J1" i="67" l="1"/>
  <c r="E8" i="68" s="1"/>
  <c r="Q1" i="67"/>
  <c r="E9" i="68" s="1"/>
  <c r="E12" i="68" l="1"/>
  <c r="F2" i="68" s="1"/>
  <c r="J2" i="67"/>
</calcChain>
</file>

<file path=xl/sharedStrings.xml><?xml version="1.0" encoding="utf-8"?>
<sst xmlns="http://schemas.openxmlformats.org/spreadsheetml/2006/main" count="292" uniqueCount="244">
  <si>
    <t>Project completion</t>
  </si>
  <si>
    <t>Target for weekly completion</t>
  </si>
  <si>
    <t>Week</t>
  </si>
  <si>
    <t>Year</t>
  </si>
  <si>
    <t>Month</t>
  </si>
  <si>
    <t>Date</t>
  </si>
  <si>
    <t>Target</t>
  </si>
  <si>
    <t>Cumul. target</t>
  </si>
  <si>
    <t>Realized</t>
  </si>
  <si>
    <t>Cumul. realized</t>
  </si>
  <si>
    <t>Weekly completion</t>
  </si>
  <si>
    <t>January 2008</t>
  </si>
  <si>
    <t>February 2008</t>
  </si>
  <si>
    <t>March 2008</t>
  </si>
  <si>
    <t>April 2008</t>
  </si>
  <si>
    <t>May 2008</t>
  </si>
  <si>
    <t>June 2008</t>
  </si>
  <si>
    <t>July 2008</t>
  </si>
  <si>
    <t>August 2008</t>
  </si>
  <si>
    <t>September 2008</t>
  </si>
  <si>
    <t>October 2008</t>
  </si>
  <si>
    <t>November 2008</t>
  </si>
  <si>
    <t>December 2008</t>
  </si>
  <si>
    <t>Cumulated target</t>
  </si>
  <si>
    <t>Cumulated realized</t>
  </si>
  <si>
    <t>April 2009</t>
  </si>
  <si>
    <t>January 2009</t>
  </si>
  <si>
    <t>February 2009</t>
  </si>
  <si>
    <t>March 2009</t>
  </si>
  <si>
    <t>May 2009</t>
  </si>
  <si>
    <t>June 2009</t>
  </si>
  <si>
    <t>Metrics Follow Up</t>
  </si>
  <si>
    <t>Name</t>
  </si>
  <si>
    <t>Detailed Definition</t>
  </si>
  <si>
    <t>Data Source</t>
  </si>
  <si>
    <t>Update Frequency</t>
  </si>
  <si>
    <t>W1</t>
  </si>
  <si>
    <t>W2</t>
  </si>
  <si>
    <t>Baseline (Beginning Of Project)</t>
  </si>
  <si>
    <t>Target for End of Project</t>
  </si>
  <si>
    <t>W3</t>
  </si>
  <si>
    <t>W4</t>
  </si>
  <si>
    <t>W5</t>
  </si>
  <si>
    <t>W6</t>
  </si>
  <si>
    <t>W7</t>
  </si>
  <si>
    <t>W8</t>
  </si>
  <si>
    <t>W9</t>
  </si>
  <si>
    <t>W10</t>
  </si>
  <si>
    <t>W11</t>
  </si>
  <si>
    <t>W12</t>
  </si>
  <si>
    <t>W13</t>
  </si>
  <si>
    <t>W14</t>
  </si>
  <si>
    <t>W15</t>
  </si>
  <si>
    <t>W16</t>
  </si>
  <si>
    <t>W17</t>
  </si>
  <si>
    <t>W18</t>
  </si>
  <si>
    <t>W19</t>
  </si>
  <si>
    <t>W20</t>
  </si>
  <si>
    <t>W21</t>
  </si>
  <si>
    <t>W22</t>
  </si>
  <si>
    <t>W23</t>
  </si>
  <si>
    <t>W24</t>
  </si>
  <si>
    <t>W25</t>
  </si>
  <si>
    <t>W26</t>
  </si>
  <si>
    <t>W27</t>
  </si>
  <si>
    <t>W28</t>
  </si>
  <si>
    <t>W29</t>
  </si>
  <si>
    <t>W30</t>
  </si>
  <si>
    <t>W31</t>
  </si>
  <si>
    <t>W32</t>
  </si>
  <si>
    <t>W33</t>
  </si>
  <si>
    <t>W34</t>
  </si>
  <si>
    <t>W35</t>
  </si>
  <si>
    <t>W36</t>
  </si>
  <si>
    <t>W37</t>
  </si>
  <si>
    <t>W38</t>
  </si>
  <si>
    <t>W39</t>
  </si>
  <si>
    <t>W40</t>
  </si>
  <si>
    <t>W41</t>
  </si>
  <si>
    <t>W42</t>
  </si>
  <si>
    <t>W43</t>
  </si>
  <si>
    <t>W44</t>
  </si>
  <si>
    <t>W45</t>
  </si>
  <si>
    <t>W46</t>
  </si>
  <si>
    <t>W47</t>
  </si>
  <si>
    <t>W48</t>
  </si>
  <si>
    <t>W49</t>
  </si>
  <si>
    <t>W50</t>
  </si>
  <si>
    <t>W51</t>
  </si>
  <si>
    <t>W52</t>
  </si>
  <si>
    <t>Metrics Definition</t>
  </si>
  <si>
    <t>Metrics Values</t>
  </si>
  <si>
    <t xml:space="preserve"> #</t>
  </si>
  <si>
    <t>#</t>
  </si>
  <si>
    <t>January</t>
  </si>
  <si>
    <t>February</t>
  </si>
  <si>
    <t>March</t>
  </si>
  <si>
    <t>April</t>
  </si>
  <si>
    <t>May</t>
  </si>
  <si>
    <t>June</t>
  </si>
  <si>
    <t>July</t>
  </si>
  <si>
    <t>August</t>
  </si>
  <si>
    <t>September</t>
  </si>
  <si>
    <t>October</t>
  </si>
  <si>
    <t>November</t>
  </si>
  <si>
    <t>December</t>
  </si>
  <si>
    <t>Metric Format (%,PPM,…)</t>
  </si>
  <si>
    <t>How was defined the target?</t>
  </si>
  <si>
    <t>If your update Frequency is Monthly or Quarterly, just enter 1 metric data per Month/Quarter in the following table</t>
  </si>
  <si>
    <t>YTD</t>
  </si>
  <si>
    <t>Graphs</t>
  </si>
  <si>
    <t>Baseline</t>
  </si>
  <si>
    <t>Jan</t>
  </si>
  <si>
    <t>Monthly value</t>
  </si>
  <si>
    <t>Feb</t>
  </si>
  <si>
    <t>Mar</t>
  </si>
  <si>
    <t>Apr</t>
  </si>
  <si>
    <t>Jul</t>
  </si>
  <si>
    <t>Aug</t>
  </si>
  <si>
    <t>Sep</t>
  </si>
  <si>
    <t>Oct</t>
  </si>
  <si>
    <t>Nov</t>
  </si>
  <si>
    <t>Dec</t>
  </si>
  <si>
    <t>Control</t>
  </si>
  <si>
    <t xml:space="preserve">Define Phase </t>
  </si>
  <si>
    <t>Measure Phase</t>
  </si>
  <si>
    <t xml:space="preserve">Analyze Phase </t>
  </si>
  <si>
    <t>Improve Phase</t>
  </si>
  <si>
    <t>Control Phase</t>
  </si>
  <si>
    <t>Six-Sigma Project follow-up</t>
  </si>
  <si>
    <t xml:space="preserve">Phase Completion </t>
  </si>
  <si>
    <r>
      <t>KEY Deliverables</t>
    </r>
    <r>
      <rPr>
        <b/>
        <sz val="12"/>
        <color indexed="23"/>
        <rFont val="Arial"/>
        <family val="2"/>
      </rPr>
      <t xml:space="preserve"> </t>
    </r>
  </si>
  <si>
    <t xml:space="preserve">Project definition: </t>
  </si>
  <si>
    <t xml:space="preserve">Metrics:  </t>
  </si>
  <si>
    <t xml:space="preserve">MSA: </t>
  </si>
  <si>
    <t xml:space="preserve">KPIV’s to Improve: </t>
  </si>
  <si>
    <t>X’s specifications</t>
  </si>
  <si>
    <t>Process Control</t>
  </si>
  <si>
    <t xml:space="preserve">System: </t>
  </si>
  <si>
    <t>Capable Y / N ?:</t>
  </si>
  <si>
    <t>KPIV’s to analyze</t>
  </si>
  <si>
    <t>X1:</t>
  </si>
  <si>
    <t>X2:</t>
  </si>
  <si>
    <t>X3:</t>
  </si>
  <si>
    <t>X4:</t>
  </si>
  <si>
    <t>X5:</t>
  </si>
  <si>
    <t>Primary:</t>
  </si>
  <si>
    <t>Consequential:</t>
  </si>
  <si>
    <t>Impact</t>
  </si>
  <si>
    <t>(Y/N)</t>
  </si>
  <si>
    <t>X's        Name</t>
  </si>
  <si>
    <t>Specs</t>
  </si>
  <si>
    <t>Financial Validation:</t>
  </si>
  <si>
    <t>Annual savings =</t>
  </si>
  <si>
    <t>Y</t>
  </si>
  <si>
    <t>X's</t>
  </si>
  <si>
    <t>Analysis de pareto to identify the main contributor</t>
  </si>
  <si>
    <t>Cost analysis</t>
  </si>
  <si>
    <t>Capability Vs. Performance (To define the action: control, improve or change the process)</t>
  </si>
  <si>
    <t>Problem statement scope and goals</t>
  </si>
  <si>
    <t>Project objectives and metrics (business, primary, financial and consequential metrics).</t>
  </si>
  <si>
    <t>Process Map (focusing only in the main contributor )</t>
  </si>
  <si>
    <t>FMEA (focusing only in the main contributor)</t>
  </si>
  <si>
    <t xml:space="preserve"> C &amp; E Matrix (Identify the factors that are critical to the outcome Y = f (x))</t>
  </si>
  <si>
    <t>Define the performance standard for Y</t>
  </si>
  <si>
    <t>Measurement system analysis (R &amp; R)</t>
  </si>
  <si>
    <t>Capability of the process and evaluate the control plan.</t>
  </si>
  <si>
    <t>Define the improvement objectives for Y</t>
  </si>
  <si>
    <t>Identify variation sources for Y</t>
  </si>
  <si>
    <t>Review the data and give priority to the key variables (X's) that are affecting the outputs (y).  Variables (KPIV) to analyze</t>
  </si>
  <si>
    <t>Formulate the hypothesis and statistically test them, to determine which factors are critical to the outcome.</t>
  </si>
  <si>
    <t>Correlation of X's with Y, Multi-vari analysis</t>
  </si>
  <si>
    <t>Complete FMEA and evaluate the present control plan.</t>
  </si>
  <si>
    <t>Discover variable relationships among the X</t>
  </si>
  <si>
    <t>DOE</t>
  </si>
  <si>
    <t>Establish operating tolerance for the X</t>
  </si>
  <si>
    <t>Validate measurement system for X</t>
  </si>
  <si>
    <t>Improvement plan</t>
  </si>
  <si>
    <t>Up date the control plan.</t>
  </si>
  <si>
    <t xml:space="preserve">Determine the ability to control the X </t>
  </si>
  <si>
    <t>Implement process control system</t>
  </si>
  <si>
    <t>Finish the control plan.</t>
  </si>
  <si>
    <t>Updated FMEA</t>
  </si>
  <si>
    <t>Follow-up the results</t>
  </si>
  <si>
    <t>Financial validation</t>
  </si>
  <si>
    <t>Project final report</t>
  </si>
  <si>
    <t>No.</t>
  </si>
  <si>
    <t>Terminado</t>
  </si>
  <si>
    <t>Atrasado</t>
  </si>
  <si>
    <t>En proceso</t>
  </si>
  <si>
    <t>Duración en días</t>
  </si>
  <si>
    <t>Días de atraso</t>
  </si>
  <si>
    <t>Progreso</t>
  </si>
  <si>
    <t>% AVANCE</t>
  </si>
  <si>
    <t>ESTATUS</t>
  </si>
  <si>
    <t>Fecha actual:</t>
  </si>
  <si>
    <t>CALENDARIO (GANTT DEL POYECTO)</t>
  </si>
  <si>
    <t>PROGRESO:</t>
  </si>
  <si>
    <t>WHO
¿QUIÉN? </t>
  </si>
  <si>
    <t>HOW MUCH 
¿CUÁNTO?</t>
  </si>
  <si>
    <t>WHEN ¿CUÁNDO?</t>
  </si>
  <si>
    <t>Metodología 5W2H, cómo se hace:</t>
  </si>
  <si>
    <r>
      <t>WHAT – ¿QUÉ?</t>
    </r>
    <r>
      <rPr>
        <sz val="10"/>
        <color rgb="FF333333"/>
        <rFont val="Century Gothic"/>
        <family val="2"/>
      </rPr>
      <t>: Lo que se quiere hacer.</t>
    </r>
  </si>
  <si>
    <r>
      <t>WHY – ¿POR QUÉ?</t>
    </r>
    <r>
      <rPr>
        <sz val="10"/>
        <color rgb="FF333333"/>
        <rFont val="Century Gothic"/>
        <family val="2"/>
      </rPr>
      <t>: La razón por la cual se quiere hacer lo enunciado. ¿Qué justificación o motivo nos hace definir este plan de acción?</t>
    </r>
  </si>
  <si>
    <r>
      <t>WHEN – ¿CUÁNDO? </t>
    </r>
    <r>
      <rPr>
        <sz val="10"/>
        <color rgb="FF333333"/>
        <rFont val="Century Gothic"/>
        <family val="2"/>
      </rPr>
      <t>En qué momento se va hacer lo enunciado. No basta con tener el punto de partida, también es necesario cuándo estimamos se verá culminado el plan de acción, esto, teniendo en cuenta los riesgos que se afrontan.</t>
    </r>
  </si>
  <si>
    <r>
      <t>WHERE – ¿DÓNDE?</t>
    </r>
    <r>
      <rPr>
        <sz val="10"/>
        <color rgb="FF333333"/>
        <rFont val="Century Gothic"/>
        <family val="2"/>
      </rPr>
      <t> En qué sitio o lugar se va a realizar.</t>
    </r>
  </si>
  <si>
    <r>
      <t>WHO – ¿QUIÉN? </t>
    </r>
    <r>
      <rPr>
        <sz val="10"/>
        <color rgb="FF333333"/>
        <rFont val="Century Gothic"/>
        <family val="2"/>
      </rPr>
      <t>El elemento (persona, entidad, grupo, etc) que se va a encargar de realizarlo. Es el responsable de la ejecución. Todo plan de acción sin un doliente, está destinado a fracasar. Cuando la responsabilidad de una actividad cae sobre una sola persona y no sobre un grupo, existen más posibilidades de que esa actividad se logre, a fin de cuentas, ante un mal resultado la responsabilidad compartida duele menos que la individual.</t>
    </r>
  </si>
  <si>
    <r>
      <t>HOW – ¿CÓMO? </t>
    </r>
    <r>
      <rPr>
        <sz val="10"/>
        <color rgb="FF333333"/>
        <rFont val="Century Gothic"/>
        <family val="2"/>
      </rPr>
      <t>De qué forma se va hacer, qué procedimientos vas a aplicar, cómo pretendes conseguir el objetivo. Un «cómo» puede ser por ejemplo el desglose de actividades del «qué».</t>
    </r>
  </si>
  <si>
    <r>
      <t>HOW MUCH – ¿CUÁNTO?</t>
    </r>
    <r>
      <rPr>
        <sz val="10"/>
        <color rgb="FF333333"/>
        <rFont val="Century Gothic"/>
        <family val="2"/>
      </rPr>
      <t>: Cuánto va a costar. ¿Esfuerzo, sudor, lagrimas? ¿Tiempo y dinero más bien? Por lo general se desarrolla después del cómo, pues este paso es más claro si se especifica «cuánto» por cada una de las etapas o actividades del plan de acción.</t>
    </r>
  </si>
  <si>
    <t>Proyecto 5W-2H</t>
  </si>
  <si>
    <t>«Escribir aquí el título del proyecto»</t>
  </si>
  <si>
    <t>WHAT:</t>
  </si>
  <si>
    <t>WHY:</t>
  </si>
  <si>
    <t>WHERE:</t>
  </si>
  <si>
    <t>«Escribir aquí la justificación del proyecto»</t>
  </si>
  <si>
    <t>«Escribir aquí el lugar donde se llevará a cabo el proyecto»</t>
  </si>
  <si>
    <t>HOW ¿CÓMO? 
ACTIVIDADES</t>
  </si>
  <si>
    <r>
      <t xml:space="preserve">Total del proyecto </t>
    </r>
    <r>
      <rPr>
        <b/>
        <sz val="16"/>
        <color theme="0"/>
        <rFont val="Wingdings 3"/>
        <family val="1"/>
        <charset val="2"/>
      </rPr>
      <t>g</t>
    </r>
  </si>
  <si>
    <t>Actividad a</t>
  </si>
  <si>
    <t>Actividad b</t>
  </si>
  <si>
    <t>Actividad c</t>
  </si>
  <si>
    <t>FECHA PLANEADA DE TÉRMINO</t>
  </si>
  <si>
    <t>FECHA PLANEADA DE INICIO</t>
  </si>
  <si>
    <t>FECHA REAL
REALIZADA</t>
  </si>
  <si>
    <t>Fecha incio del proyecto:</t>
  </si>
  <si>
    <t>Actividad d</t>
  </si>
  <si>
    <t>Actividad e</t>
  </si>
  <si>
    <t>Actividad f</t>
  </si>
  <si>
    <t>Actividad g</t>
  </si>
  <si>
    <t>Actividad h</t>
  </si>
  <si>
    <t>Actividad i</t>
  </si>
  <si>
    <t>Actividad j</t>
  </si>
  <si>
    <t>Actividad k</t>
  </si>
  <si>
    <t>Actividad l</t>
  </si>
  <si>
    <t>Actividad m</t>
  </si>
  <si>
    <t>Actividad n</t>
  </si>
  <si>
    <t>Nombre 1</t>
  </si>
  <si>
    <t>Nombre 2</t>
  </si>
  <si>
    <t>Nombre 3</t>
  </si>
  <si>
    <t>Total de activ</t>
  </si>
  <si>
    <t>Avance promedio</t>
  </si>
  <si>
    <t>Total de actividades</t>
  </si>
  <si>
    <t>Resultados del proyecto</t>
  </si>
  <si>
    <t>Avance promedio: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</si>
</sst>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4" formatCode="_-&quot;$&quot;* #,##0.00_-;\-&quot;$&quot;* #,##0.00_-;_-&quot;$&quot;* &quot;-&quot;??_-;_-@_-"/>
    <numFmt numFmtId="164" formatCode="dd/mm"/>
    <numFmt numFmtId="165" formatCode="m/d/yyyy;@"/>
    <numFmt numFmtId="166" formatCode="&quot;Terminado =&quot;\ #,##0"/>
    <numFmt numFmtId="167" formatCode="&quot;En proceso =&quot;\ #,##0"/>
    <numFmt numFmtId="168" formatCode="&quot;Atrasado =&quot;\ #,##0"/>
    <numFmt numFmtId="169" formatCode="[$-C0A]d\-mmm\-yyyy;@"/>
    <numFmt numFmtId="170" formatCode="&quot;Total de acciones =&quot;\ #,##0"/>
    <numFmt numFmtId="171" formatCode="&quot;$&quot;#,##0.00"/>
    <numFmt numFmtId="172" formatCode="_(&quot;$&quot;\ * #,##0.00_);_(&quot;$&quot;\ * \(#,##0.00\);_(&quot;$&quot;\ * &quot;-&quot;??_);_(@_)"/>
    <numFmt numFmtId="173" formatCode="[$-1540A]dd\-mmm\-yy;@"/>
  </numFmts>
  <fonts count="5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Trebuchet MS"/>
      <family val="2"/>
    </font>
    <font>
      <sz val="10"/>
      <name val="Trebuchet MS"/>
      <family val="2"/>
    </font>
    <font>
      <sz val="8"/>
      <name val="Arial"/>
      <family val="2"/>
    </font>
    <font>
      <sz val="11"/>
      <name val="Arial"/>
      <family val="2"/>
    </font>
    <font>
      <b/>
      <sz val="10"/>
      <name val="Arial"/>
      <family val="2"/>
    </font>
    <font>
      <b/>
      <sz val="8"/>
      <name val="Arial"/>
      <family val="2"/>
    </font>
    <font>
      <b/>
      <sz val="14"/>
      <name val="Arial"/>
      <family val="2"/>
    </font>
    <font>
      <b/>
      <sz val="10"/>
      <color indexed="9"/>
      <name val="Arial"/>
      <family val="2"/>
    </font>
    <font>
      <b/>
      <sz val="14"/>
      <color indexed="9"/>
      <name val="Arial"/>
      <family val="2"/>
    </font>
    <font>
      <b/>
      <i/>
      <sz val="10"/>
      <name val="Arial"/>
      <family val="2"/>
    </font>
    <font>
      <b/>
      <sz val="12"/>
      <color indexed="9"/>
      <name val="Arial"/>
      <family val="2"/>
    </font>
    <font>
      <b/>
      <sz val="9"/>
      <color indexed="23"/>
      <name val="Arial"/>
      <family val="2"/>
    </font>
    <font>
      <b/>
      <sz val="12"/>
      <color indexed="23"/>
      <name val="Arial"/>
      <family val="2"/>
    </font>
    <font>
      <b/>
      <sz val="9"/>
      <color indexed="23"/>
      <name val="Tahoma"/>
      <family val="2"/>
    </font>
    <font>
      <b/>
      <sz val="10"/>
      <color indexed="18"/>
      <name val="Arial"/>
      <family val="2"/>
    </font>
    <font>
      <sz val="9"/>
      <name val="Arial"/>
      <family val="2"/>
    </font>
    <font>
      <b/>
      <sz val="10"/>
      <color indexed="62"/>
      <name val="Arial"/>
      <family val="2"/>
    </font>
    <font>
      <b/>
      <sz val="10"/>
      <color indexed="55"/>
      <name val="Arial"/>
      <family val="2"/>
    </font>
    <font>
      <sz val="8"/>
      <color indexed="9"/>
      <name val="Arial"/>
      <family val="2"/>
    </font>
    <font>
      <b/>
      <sz val="14"/>
      <color indexed="9"/>
      <name val="Arial"/>
      <family val="2"/>
    </font>
    <font>
      <sz val="8"/>
      <color indexed="50"/>
      <name val="Arial"/>
      <family val="2"/>
    </font>
    <font>
      <sz val="8"/>
      <color indexed="43"/>
      <name val="Arial"/>
      <family val="2"/>
    </font>
    <font>
      <sz val="8"/>
      <color indexed="55"/>
      <name val="Arial"/>
      <family val="2"/>
    </font>
    <font>
      <sz val="10"/>
      <name val="Century Gothic"/>
      <family val="2"/>
    </font>
    <font>
      <b/>
      <sz val="10"/>
      <color theme="0"/>
      <name val="Arial"/>
      <family val="2"/>
    </font>
    <font>
      <u/>
      <sz val="10"/>
      <color theme="10"/>
      <name val="Arial"/>
      <family val="2"/>
    </font>
    <font>
      <b/>
      <sz val="9"/>
      <name val="Arial"/>
      <family val="2"/>
    </font>
    <font>
      <b/>
      <sz val="11"/>
      <color theme="0"/>
      <name val="Arial"/>
      <family val="2"/>
    </font>
    <font>
      <sz val="10"/>
      <name val="Arial"/>
      <family val="2"/>
    </font>
    <font>
      <sz val="10"/>
      <color theme="1"/>
      <name val="Arial"/>
      <family val="2"/>
    </font>
    <font>
      <sz val="12"/>
      <name val="Arial"/>
      <family val="2"/>
    </font>
    <font>
      <b/>
      <sz val="18"/>
      <name val="Arial"/>
      <family val="2"/>
    </font>
    <font>
      <sz val="18"/>
      <color theme="0"/>
      <name val="Arial"/>
      <family val="2"/>
    </font>
    <font>
      <b/>
      <sz val="9"/>
      <color theme="0"/>
      <name val="Arial"/>
      <family val="2"/>
    </font>
    <font>
      <b/>
      <sz val="11"/>
      <name val="Arial"/>
      <family val="2"/>
    </font>
    <font>
      <sz val="10"/>
      <color indexed="18"/>
      <name val="Arial"/>
      <family val="2"/>
    </font>
    <font>
      <sz val="12"/>
      <color theme="1"/>
      <name val="Arial"/>
      <family val="2"/>
    </font>
    <font>
      <b/>
      <sz val="18"/>
      <color rgb="FFC00000"/>
      <name val="Century Gothic"/>
      <family val="2"/>
    </font>
    <font>
      <b/>
      <sz val="10"/>
      <color rgb="FF333333"/>
      <name val="Century Gothic"/>
      <family val="2"/>
    </font>
    <font>
      <sz val="10"/>
      <color rgb="FF333333"/>
      <name val="Century Gothic"/>
      <family val="2"/>
    </font>
    <font>
      <b/>
      <sz val="18"/>
      <color theme="0"/>
      <name val="Arial"/>
      <family val="2"/>
    </font>
    <font>
      <b/>
      <sz val="14"/>
      <color theme="0"/>
      <name val="Arial"/>
      <family val="2"/>
    </font>
    <font>
      <b/>
      <sz val="16"/>
      <color theme="0"/>
      <name val="Arial"/>
      <family val="2"/>
    </font>
    <font>
      <b/>
      <sz val="16"/>
      <color theme="0"/>
      <name val="Wingdings 3"/>
      <family val="1"/>
      <charset val="2"/>
    </font>
    <font>
      <sz val="8"/>
      <name val="Arial"/>
    </font>
    <font>
      <b/>
      <i/>
      <sz val="9"/>
      <color theme="0"/>
      <name val="Arial"/>
      <family val="2"/>
    </font>
    <font>
      <b/>
      <sz val="20"/>
      <color theme="0"/>
      <name val="Arial"/>
      <family val="2"/>
    </font>
  </fonts>
  <fills count="21">
    <fill>
      <patternFill patternType="none"/>
    </fill>
    <fill>
      <patternFill patternType="gray125"/>
    </fill>
    <fill>
      <patternFill patternType="solid">
        <fgColor indexed="58"/>
        <bgColor indexed="64"/>
      </patternFill>
    </fill>
    <fill>
      <patternFill patternType="solid">
        <fgColor indexed="51"/>
        <bgColor indexed="64"/>
      </patternFill>
    </fill>
    <fill>
      <patternFill patternType="solid">
        <fgColor indexed="9"/>
        <bgColor indexed="64"/>
      </patternFill>
    </fill>
    <fill>
      <patternFill patternType="solid">
        <fgColor indexed="43"/>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41"/>
        <bgColor indexed="64"/>
      </patternFill>
    </fill>
    <fill>
      <patternFill patternType="solid">
        <fgColor indexed="62"/>
        <bgColor indexed="64"/>
      </patternFill>
    </fill>
    <fill>
      <patternFill patternType="solid">
        <fgColor indexed="50"/>
        <bgColor indexed="64"/>
      </patternFill>
    </fill>
    <fill>
      <patternFill patternType="solid">
        <fgColor indexed="55"/>
        <bgColor indexed="64"/>
      </patternFill>
    </fill>
    <fill>
      <patternFill patternType="solid">
        <fgColor indexed="48"/>
        <bgColor indexed="64"/>
      </patternFill>
    </fill>
    <fill>
      <patternFill patternType="solid">
        <fgColor theme="0"/>
        <bgColor indexed="64"/>
      </patternFill>
    </fill>
    <fill>
      <patternFill patternType="solid">
        <fgColor theme="0" tint="-4.9989318521683403E-2"/>
        <bgColor indexed="64"/>
      </patternFill>
    </fill>
    <fill>
      <patternFill patternType="solid">
        <fgColor rgb="FFFFFF99"/>
        <bgColor indexed="64"/>
      </patternFill>
    </fill>
    <fill>
      <patternFill patternType="solid">
        <fgColor rgb="FF9DD561"/>
        <bgColor indexed="64"/>
      </patternFill>
    </fill>
    <fill>
      <patternFill patternType="solid">
        <fgColor rgb="FFFF8181"/>
        <bgColor indexed="64"/>
      </patternFill>
    </fill>
    <fill>
      <patternFill patternType="solid">
        <fgColor theme="1"/>
        <bgColor indexed="64"/>
      </patternFill>
    </fill>
    <fill>
      <patternFill patternType="solid">
        <fgColor rgb="FF0070C0"/>
        <bgColor indexed="64"/>
      </patternFill>
    </fill>
  </fills>
  <borders count="6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theme="0" tint="-0.24994659260841701"/>
      </bottom>
      <diagonal/>
    </border>
    <border>
      <left style="thin">
        <color theme="0" tint="-0.24994659260841701"/>
      </left>
      <right style="thin">
        <color theme="0" tint="-0.24994659260841701"/>
      </right>
      <top/>
      <bottom/>
      <diagonal/>
    </border>
    <border>
      <left/>
      <right style="thin">
        <color theme="0" tint="-0.24994659260841701"/>
      </right>
      <top/>
      <bottom style="thin">
        <color theme="0" tint="-0.24994659260841701"/>
      </bottom>
      <diagonal/>
    </border>
    <border>
      <left/>
      <right style="thin">
        <color theme="0" tint="-0.24994659260841701"/>
      </right>
      <top/>
      <bottom/>
      <diagonal/>
    </border>
  </borders>
  <cellStyleXfs count="19">
    <xf numFmtId="0" fontId="0" fillId="0" borderId="0"/>
    <xf numFmtId="9" fontId="6" fillId="0" borderId="0" applyFont="0" applyFill="0" applyBorder="0" applyAlignment="0" applyProtection="0"/>
    <xf numFmtId="0" fontId="5" fillId="0" borderId="0"/>
    <xf numFmtId="9"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4" fillId="0" borderId="0"/>
    <xf numFmtId="0" fontId="3" fillId="0" borderId="0"/>
    <xf numFmtId="0" fontId="32" fillId="0" borderId="0" applyNumberFormat="0" applyFill="0" applyBorder="0" applyAlignment="0" applyProtection="0">
      <alignment vertical="top"/>
      <protection locked="0"/>
    </xf>
    <xf numFmtId="9" fontId="3" fillId="0" borderId="0" applyFont="0" applyFill="0" applyBorder="0" applyAlignment="0" applyProtection="0"/>
    <xf numFmtId="0" fontId="2" fillId="0" borderId="0"/>
    <xf numFmtId="9" fontId="2" fillId="0" borderId="0" applyFont="0" applyFill="0" applyBorder="0" applyAlignment="0" applyProtection="0"/>
    <xf numFmtId="0" fontId="1" fillId="0" borderId="0"/>
    <xf numFmtId="172" fontId="1" fillId="0" borderId="0" applyFont="0" applyFill="0" applyBorder="0" applyAlignment="0" applyProtection="0"/>
    <xf numFmtId="44" fontId="35" fillId="0" borderId="0" applyFont="0" applyFill="0" applyBorder="0" applyAlignment="0" applyProtection="0"/>
  </cellStyleXfs>
  <cellXfs count="333">
    <xf numFmtId="0" fontId="0" fillId="0" borderId="0" xfId="0"/>
    <xf numFmtId="0" fontId="0" fillId="2" borderId="0" xfId="0" applyFill="1" applyAlignment="1">
      <alignment horizontal="right"/>
    </xf>
    <xf numFmtId="0" fontId="0" fillId="2" borderId="0" xfId="0" applyFill="1"/>
    <xf numFmtId="0" fontId="0" fillId="2" borderId="0" xfId="0" applyFill="1" applyAlignment="1">
      <alignment horizontal="center"/>
    </xf>
    <xf numFmtId="0" fontId="0" fillId="2" borderId="0" xfId="0" applyFill="1" applyAlignment="1">
      <alignment horizontal="right" indent="1"/>
    </xf>
    <xf numFmtId="1" fontId="0" fillId="2" borderId="0" xfId="0" applyNumberFormat="1" applyFill="1"/>
    <xf numFmtId="165" fontId="0" fillId="2" borderId="0" xfId="0" applyNumberFormat="1" applyFill="1"/>
    <xf numFmtId="9" fontId="0" fillId="2" borderId="0" xfId="0" applyNumberFormat="1" applyFill="1"/>
    <xf numFmtId="1" fontId="11" fillId="3" borderId="0" xfId="0" applyNumberFormat="1" applyFont="1" applyFill="1" applyAlignment="1">
      <alignment horizontal="center"/>
    </xf>
    <xf numFmtId="0" fontId="0" fillId="4" borderId="0" xfId="0" applyFill="1"/>
    <xf numFmtId="1" fontId="0" fillId="4" borderId="0" xfId="0" applyNumberFormat="1" applyFill="1" applyAlignment="1">
      <alignment horizontal="center"/>
    </xf>
    <xf numFmtId="0" fontId="12" fillId="4" borderId="0" xfId="0" applyFont="1" applyFill="1" applyAlignment="1">
      <alignment horizontal="center" vertical="center"/>
    </xf>
    <xf numFmtId="164" fontId="8" fillId="2" borderId="1" xfId="0" applyNumberFormat="1" applyFont="1" applyFill="1" applyBorder="1" applyAlignment="1">
      <alignment horizontal="left" textRotation="90"/>
    </xf>
    <xf numFmtId="164" fontId="8" fillId="2" borderId="2" xfId="0" applyNumberFormat="1" applyFont="1" applyFill="1" applyBorder="1" applyAlignment="1">
      <alignment horizontal="left" textRotation="90"/>
    </xf>
    <xf numFmtId="164" fontId="8" fillId="2" borderId="3" xfId="0" applyNumberFormat="1" applyFont="1" applyFill="1" applyBorder="1" applyAlignment="1">
      <alignment horizontal="left" textRotation="90"/>
    </xf>
    <xf numFmtId="0" fontId="7" fillId="4" borderId="0" xfId="0" applyFont="1" applyFill="1"/>
    <xf numFmtId="0" fontId="0" fillId="4" borderId="0" xfId="0" applyFill="1" applyAlignment="1">
      <alignment horizontal="right"/>
    </xf>
    <xf numFmtId="0" fontId="0" fillId="4" borderId="0" xfId="0" applyFill="1" applyAlignment="1">
      <alignment horizontal="right" indent="1"/>
    </xf>
    <xf numFmtId="14" fontId="0" fillId="4" borderId="0" xfId="0" applyNumberFormat="1" applyFill="1"/>
    <xf numFmtId="0" fontId="9" fillId="2" borderId="0" xfId="0" applyFont="1" applyFill="1" applyAlignment="1">
      <alignment horizontal="center"/>
    </xf>
    <xf numFmtId="14" fontId="0" fillId="2" borderId="0" xfId="0" applyNumberFormat="1" applyFill="1"/>
    <xf numFmtId="0" fontId="10" fillId="4" borderId="0" xfId="0" applyFont="1" applyFill="1" applyAlignment="1">
      <alignment horizontal="left"/>
    </xf>
    <xf numFmtId="164" fontId="8" fillId="2" borderId="5" xfId="0" applyNumberFormat="1" applyFont="1" applyFill="1" applyBorder="1" applyAlignment="1">
      <alignment horizontal="left" textRotation="90"/>
    </xf>
    <xf numFmtId="164" fontId="8" fillId="2" borderId="6" xfId="0" applyNumberFormat="1" applyFont="1" applyFill="1" applyBorder="1" applyAlignment="1">
      <alignment horizontal="left" textRotation="90"/>
    </xf>
    <xf numFmtId="164" fontId="8" fillId="2" borderId="7" xfId="0" applyNumberFormat="1" applyFont="1" applyFill="1" applyBorder="1" applyAlignment="1">
      <alignment horizontal="left" textRotation="90"/>
    </xf>
    <xf numFmtId="9" fontId="0" fillId="5" borderId="8" xfId="0" applyNumberFormat="1" applyFill="1" applyBorder="1" applyProtection="1">
      <protection locked="0"/>
    </xf>
    <xf numFmtId="9" fontId="0" fillId="2" borderId="9" xfId="0" applyNumberFormat="1" applyFill="1" applyBorder="1"/>
    <xf numFmtId="9" fontId="0" fillId="2" borderId="10" xfId="0" applyNumberFormat="1" applyFill="1" applyBorder="1"/>
    <xf numFmtId="1" fontId="0" fillId="5" borderId="0" xfId="0" applyNumberFormat="1" applyFill="1"/>
    <xf numFmtId="9" fontId="0" fillId="5" borderId="11" xfId="0" applyNumberFormat="1" applyFill="1" applyBorder="1" applyProtection="1">
      <protection locked="0"/>
    </xf>
    <xf numFmtId="164" fontId="8" fillId="2" borderId="12" xfId="0" applyNumberFormat="1" applyFont="1" applyFill="1" applyBorder="1" applyAlignment="1">
      <alignment horizontal="left" textRotation="90"/>
    </xf>
    <xf numFmtId="164" fontId="8" fillId="2" borderId="13" xfId="0" applyNumberFormat="1" applyFont="1" applyFill="1" applyBorder="1" applyAlignment="1">
      <alignment horizontal="left" textRotation="90"/>
    </xf>
    <xf numFmtId="164" fontId="8" fillId="2" borderId="16" xfId="0" applyNumberFormat="1" applyFont="1" applyFill="1" applyBorder="1" applyAlignment="1">
      <alignment horizontal="left" textRotation="90"/>
    </xf>
    <xf numFmtId="164" fontId="8" fillId="2" borderId="17" xfId="0" applyNumberFormat="1" applyFont="1" applyFill="1" applyBorder="1" applyAlignment="1">
      <alignment horizontal="left" textRotation="90"/>
    </xf>
    <xf numFmtId="164" fontId="8" fillId="2" borderId="18" xfId="0" applyNumberFormat="1" applyFont="1" applyFill="1" applyBorder="1" applyAlignment="1">
      <alignment horizontal="left" textRotation="90"/>
    </xf>
    <xf numFmtId="0" fontId="0" fillId="0" borderId="11" xfId="0" applyBorder="1"/>
    <xf numFmtId="0" fontId="0" fillId="0" borderId="4" xfId="0" applyBorder="1"/>
    <xf numFmtId="0" fontId="0" fillId="0" borderId="9" xfId="0" applyBorder="1"/>
    <xf numFmtId="0" fontId="11" fillId="7" borderId="5" xfId="0" applyFont="1" applyFill="1" applyBorder="1" applyAlignment="1">
      <alignment horizontal="center" vertical="center" wrapText="1"/>
    </xf>
    <xf numFmtId="0" fontId="15" fillId="0" borderId="0" xfId="0" applyFont="1" applyAlignment="1">
      <alignment vertical="center"/>
    </xf>
    <xf numFmtId="0" fontId="11" fillId="6" borderId="2" xfId="0" applyFont="1" applyFill="1" applyBorder="1" applyAlignment="1">
      <alignment horizontal="center" vertical="center" wrapText="1"/>
    </xf>
    <xf numFmtId="0" fontId="11" fillId="6" borderId="3" xfId="0" applyFont="1" applyFill="1" applyBorder="1" applyAlignment="1">
      <alignment horizontal="center" vertical="center" wrapText="1"/>
    </xf>
    <xf numFmtId="0" fontId="11" fillId="6" borderId="18" xfId="0" applyFont="1" applyFill="1" applyBorder="1" applyAlignment="1">
      <alignment horizontal="center" vertical="center" wrapText="1"/>
    </xf>
    <xf numFmtId="0" fontId="11" fillId="6" borderId="27" xfId="0" applyFont="1" applyFill="1" applyBorder="1" applyAlignment="1">
      <alignment horizontal="center" vertical="center" wrapText="1"/>
    </xf>
    <xf numFmtId="0" fontId="11" fillId="0" borderId="0" xfId="0" applyFont="1" applyAlignment="1">
      <alignment horizontal="center" vertical="center" wrapText="1"/>
    </xf>
    <xf numFmtId="0" fontId="14" fillId="0" borderId="32" xfId="0" applyFont="1" applyBorder="1" applyAlignment="1">
      <alignment horizontal="left"/>
    </xf>
    <xf numFmtId="0" fontId="11" fillId="7" borderId="28" xfId="0" applyFont="1" applyFill="1" applyBorder="1" applyAlignment="1">
      <alignment horizontal="center" vertical="center" wrapText="1"/>
    </xf>
    <xf numFmtId="0" fontId="0" fillId="0" borderId="33" xfId="0" applyBorder="1"/>
    <xf numFmtId="0" fontId="0" fillId="0" borderId="34" xfId="0" applyBorder="1"/>
    <xf numFmtId="0" fontId="0" fillId="0" borderId="35" xfId="0" applyBorder="1"/>
    <xf numFmtId="0" fontId="11" fillId="6" borderId="1" xfId="0" applyFont="1" applyFill="1" applyBorder="1" applyAlignment="1">
      <alignment horizontal="center" vertical="center" wrapText="1"/>
    </xf>
    <xf numFmtId="0" fontId="0" fillId="0" borderId="11" xfId="0" applyBorder="1" applyProtection="1">
      <protection locked="0"/>
    </xf>
    <xf numFmtId="0" fontId="0" fillId="0" borderId="8" xfId="0" applyBorder="1" applyProtection="1">
      <protection locked="0"/>
    </xf>
    <xf numFmtId="0" fontId="0" fillId="0" borderId="19" xfId="0" applyBorder="1" applyProtection="1">
      <protection locked="0"/>
    </xf>
    <xf numFmtId="0" fontId="0" fillId="0" borderId="20" xfId="0" applyBorder="1" applyProtection="1">
      <protection locked="0"/>
    </xf>
    <xf numFmtId="0" fontId="0" fillId="0" borderId="36" xfId="0" applyBorder="1" applyProtection="1">
      <protection locked="0"/>
    </xf>
    <xf numFmtId="0" fontId="0" fillId="0" borderId="4" xfId="0" applyBorder="1" applyProtection="1">
      <protection locked="0"/>
    </xf>
    <xf numFmtId="0" fontId="0" fillId="0" borderId="15" xfId="0" applyBorder="1" applyProtection="1">
      <protection locked="0"/>
    </xf>
    <xf numFmtId="0" fontId="0" fillId="0" borderId="26" xfId="0" applyBorder="1" applyProtection="1">
      <protection locked="0"/>
    </xf>
    <xf numFmtId="0" fontId="0" fillId="0" borderId="31" xfId="0" applyBorder="1" applyProtection="1">
      <protection locked="0"/>
    </xf>
    <xf numFmtId="0" fontId="0" fillId="0" borderId="14" xfId="0" applyBorder="1" applyProtection="1">
      <protection locked="0"/>
    </xf>
    <xf numFmtId="0" fontId="0" fillId="0" borderId="9" xfId="0" applyBorder="1" applyProtection="1">
      <protection locked="0"/>
    </xf>
    <xf numFmtId="0" fontId="0" fillId="0" borderId="10" xfId="0" applyBorder="1" applyProtection="1">
      <protection locked="0"/>
    </xf>
    <xf numFmtId="0" fontId="0" fillId="0" borderId="22" xfId="0" applyBorder="1" applyProtection="1">
      <protection locked="0"/>
    </xf>
    <xf numFmtId="0" fontId="0" fillId="0" borderId="24" xfId="0" applyBorder="1" applyProtection="1">
      <protection locked="0"/>
    </xf>
    <xf numFmtId="0" fontId="0" fillId="0" borderId="37" xfId="0" applyBorder="1" applyProtection="1">
      <protection locked="0"/>
    </xf>
    <xf numFmtId="0" fontId="16" fillId="0" borderId="0" xfId="0" applyFont="1"/>
    <xf numFmtId="0" fontId="14" fillId="0" borderId="0" xfId="0" applyFont="1"/>
    <xf numFmtId="0" fontId="0" fillId="0" borderId="32" xfId="0" applyBorder="1"/>
    <xf numFmtId="0" fontId="0" fillId="0" borderId="17" xfId="0" applyBorder="1"/>
    <xf numFmtId="0" fontId="0" fillId="0" borderId="13" xfId="0" applyBorder="1"/>
    <xf numFmtId="0" fontId="0" fillId="0" borderId="38" xfId="0" applyBorder="1"/>
    <xf numFmtId="0" fontId="0" fillId="0" borderId="39" xfId="0" applyBorder="1"/>
    <xf numFmtId="0" fontId="0" fillId="0" borderId="40" xfId="0" applyBorder="1"/>
    <xf numFmtId="0" fontId="0" fillId="0" borderId="41" xfId="0" applyBorder="1"/>
    <xf numFmtId="0" fontId="0" fillId="0" borderId="42" xfId="0" applyBorder="1"/>
    <xf numFmtId="0" fontId="11" fillId="0" borderId="0" xfId="0" applyFont="1" applyAlignment="1">
      <alignment horizontal="center" vertical="center"/>
    </xf>
    <xf numFmtId="0" fontId="0" fillId="9" borderId="0" xfId="0" applyFill="1"/>
    <xf numFmtId="0" fontId="0" fillId="0" borderId="15" xfId="0" applyBorder="1" applyAlignment="1" applyProtection="1">
      <alignment vertical="center"/>
      <protection locked="0"/>
    </xf>
    <xf numFmtId="0" fontId="0" fillId="0" borderId="4" xfId="0" applyBorder="1" applyAlignment="1" applyProtection="1">
      <alignment vertical="center"/>
      <protection locked="0"/>
    </xf>
    <xf numFmtId="0" fontId="0" fillId="0" borderId="26" xfId="0" applyBorder="1" applyAlignment="1" applyProtection="1">
      <alignment vertical="center"/>
      <protection locked="0"/>
    </xf>
    <xf numFmtId="0" fontId="11" fillId="0" borderId="32" xfId="0" applyFont="1" applyBorder="1" applyAlignment="1">
      <alignment vertical="center"/>
    </xf>
    <xf numFmtId="0" fontId="11" fillId="0" borderId="38" xfId="0" applyFont="1" applyBorder="1" applyAlignment="1">
      <alignment vertical="center"/>
    </xf>
    <xf numFmtId="0" fontId="0" fillId="0" borderId="43" xfId="0" applyBorder="1" applyAlignment="1" applyProtection="1">
      <alignment vertical="center"/>
      <protection locked="0"/>
    </xf>
    <xf numFmtId="0" fontId="0" fillId="0" borderId="44" xfId="0" applyBorder="1" applyAlignment="1" applyProtection="1">
      <alignment vertical="center"/>
      <protection locked="0"/>
    </xf>
    <xf numFmtId="0" fontId="0" fillId="0" borderId="45" xfId="0" applyBorder="1" applyAlignment="1" applyProtection="1">
      <alignment vertical="center"/>
      <protection locked="0"/>
    </xf>
    <xf numFmtId="0" fontId="11" fillId="6" borderId="2" xfId="0" applyFont="1" applyFill="1" applyBorder="1" applyAlignment="1">
      <alignment horizontal="center" vertical="center"/>
    </xf>
    <xf numFmtId="0" fontId="11" fillId="6" borderId="3" xfId="0" applyFont="1" applyFill="1" applyBorder="1" applyAlignment="1">
      <alignment horizontal="center" vertical="center"/>
    </xf>
    <xf numFmtId="0" fontId="13" fillId="0" borderId="0" xfId="0" applyFont="1"/>
    <xf numFmtId="0" fontId="17" fillId="10" borderId="46" xfId="0" applyFont="1" applyFill="1" applyBorder="1" applyAlignment="1">
      <alignment horizontal="center"/>
    </xf>
    <xf numFmtId="0" fontId="17" fillId="10" borderId="47" xfId="0" applyFont="1" applyFill="1" applyBorder="1" applyAlignment="1">
      <alignment horizontal="center"/>
    </xf>
    <xf numFmtId="0" fontId="17" fillId="10" borderId="48" xfId="0" applyFont="1" applyFill="1" applyBorder="1" applyAlignment="1">
      <alignment horizontal="center"/>
    </xf>
    <xf numFmtId="0" fontId="17" fillId="10" borderId="14" xfId="0" applyFont="1" applyFill="1" applyBorder="1" applyAlignment="1">
      <alignment horizontal="center"/>
    </xf>
    <xf numFmtId="0" fontId="22" fillId="0" borderId="49" xfId="0" applyFont="1" applyBorder="1" applyAlignment="1">
      <alignment horizontal="left" vertical="center" wrapText="1"/>
    </xf>
    <xf numFmtId="0" fontId="22" fillId="0" borderId="50" xfId="0" applyFont="1" applyBorder="1" applyAlignment="1">
      <alignment horizontal="left" vertical="center" wrapText="1"/>
    </xf>
    <xf numFmtId="0" fontId="9" fillId="0" borderId="51" xfId="0" applyFont="1" applyBorder="1"/>
    <xf numFmtId="0" fontId="9" fillId="0" borderId="0" xfId="0" applyFont="1" applyAlignment="1">
      <alignment horizontal="left" vertical="center"/>
    </xf>
    <xf numFmtId="0" fontId="9" fillId="0" borderId="0" xfId="0" applyFont="1"/>
    <xf numFmtId="0" fontId="9" fillId="0" borderId="51" xfId="0" applyFont="1" applyBorder="1" applyAlignment="1">
      <alignment horizontal="left" vertical="center" wrapText="1"/>
    </xf>
    <xf numFmtId="0" fontId="9" fillId="0" borderId="52" xfId="0" applyFont="1" applyBorder="1" applyAlignment="1">
      <alignment horizontal="left" vertical="center"/>
    </xf>
    <xf numFmtId="0" fontId="9" fillId="0" borderId="53" xfId="0" applyFont="1" applyBorder="1" applyAlignment="1">
      <alignment horizontal="left" vertical="center"/>
    </xf>
    <xf numFmtId="0" fontId="9" fillId="0" borderId="53" xfId="0" applyFont="1" applyBorder="1" applyAlignment="1">
      <alignment horizontal="left" vertical="center" wrapText="1"/>
    </xf>
    <xf numFmtId="0" fontId="0" fillId="0" borderId="0" xfId="0" applyProtection="1">
      <protection locked="0"/>
    </xf>
    <xf numFmtId="0" fontId="21" fillId="2" borderId="46" xfId="0" applyFont="1" applyFill="1" applyBorder="1" applyProtection="1">
      <protection locked="0"/>
    </xf>
    <xf numFmtId="0" fontId="21" fillId="2" borderId="47" xfId="0" applyFont="1" applyFill="1" applyBorder="1" applyProtection="1">
      <protection locked="0"/>
    </xf>
    <xf numFmtId="0" fontId="0" fillId="2" borderId="48" xfId="0" applyFill="1" applyBorder="1" applyProtection="1">
      <protection locked="0"/>
    </xf>
    <xf numFmtId="0" fontId="0" fillId="2" borderId="46" xfId="0" applyFill="1" applyBorder="1" applyProtection="1">
      <protection locked="0"/>
    </xf>
    <xf numFmtId="0" fontId="24" fillId="2" borderId="49" xfId="0" applyFont="1" applyFill="1" applyBorder="1" applyProtection="1">
      <protection locked="0"/>
    </xf>
    <xf numFmtId="0" fontId="0" fillId="2" borderId="0" xfId="0" applyFill="1" applyProtection="1">
      <protection locked="0"/>
    </xf>
    <xf numFmtId="0" fontId="0" fillId="2" borderId="51" xfId="0" applyFill="1" applyBorder="1" applyProtection="1">
      <protection locked="0"/>
    </xf>
    <xf numFmtId="0" fontId="21" fillId="2" borderId="49" xfId="0" applyFont="1" applyFill="1" applyBorder="1" applyProtection="1">
      <protection locked="0"/>
    </xf>
    <xf numFmtId="0" fontId="21" fillId="2" borderId="0" xfId="0" applyFont="1" applyFill="1" applyProtection="1">
      <protection locked="0"/>
    </xf>
    <xf numFmtId="0" fontId="20" fillId="0" borderId="14" xfId="0" applyFont="1" applyBorder="1" applyAlignment="1" applyProtection="1">
      <alignment horizontal="center"/>
      <protection locked="0"/>
    </xf>
    <xf numFmtId="0" fontId="20" fillId="0" borderId="54" xfId="0" applyFont="1" applyBorder="1" applyAlignment="1" applyProtection="1">
      <alignment horizontal="center"/>
      <protection locked="0"/>
    </xf>
    <xf numFmtId="0" fontId="0" fillId="2" borderId="47" xfId="0" applyFill="1" applyBorder="1" applyProtection="1">
      <protection locked="0"/>
    </xf>
    <xf numFmtId="0" fontId="0" fillId="2" borderId="50" xfId="0" applyFill="1" applyBorder="1" applyProtection="1">
      <protection locked="0"/>
    </xf>
    <xf numFmtId="0" fontId="0" fillId="2" borderId="52" xfId="0" applyFill="1" applyBorder="1" applyProtection="1">
      <protection locked="0"/>
    </xf>
    <xf numFmtId="0" fontId="0" fillId="2" borderId="53" xfId="0" applyFill="1" applyBorder="1" applyProtection="1">
      <protection locked="0"/>
    </xf>
    <xf numFmtId="0" fontId="25" fillId="4" borderId="15" xfId="0" applyFont="1" applyFill="1" applyBorder="1" applyAlignment="1">
      <alignment horizontal="left" vertical="center" wrapText="1"/>
    </xf>
    <xf numFmtId="0" fontId="0" fillId="2" borderId="49" xfId="0" applyFill="1" applyBorder="1" applyAlignment="1" applyProtection="1">
      <alignment horizontal="left" vertical="top"/>
      <protection locked="0"/>
    </xf>
    <xf numFmtId="0" fontId="0" fillId="2" borderId="0" xfId="0" applyFill="1" applyAlignment="1" applyProtection="1">
      <alignment horizontal="left" vertical="top"/>
      <protection locked="0"/>
    </xf>
    <xf numFmtId="0" fontId="0" fillId="2" borderId="51" xfId="0" applyFill="1" applyBorder="1" applyAlignment="1" applyProtection="1">
      <alignment horizontal="left" vertical="top"/>
      <protection locked="0"/>
    </xf>
    <xf numFmtId="0" fontId="24" fillId="2" borderId="0" xfId="0" applyFont="1" applyFill="1" applyAlignment="1" applyProtection="1">
      <alignment horizontal="center"/>
      <protection locked="0"/>
    </xf>
    <xf numFmtId="0" fontId="24" fillId="2" borderId="51" xfId="0" applyFont="1" applyFill="1" applyBorder="1" applyAlignment="1" applyProtection="1">
      <alignment horizontal="center"/>
      <protection locked="0"/>
    </xf>
    <xf numFmtId="0" fontId="25" fillId="4" borderId="52" xfId="0" applyFont="1" applyFill="1" applyBorder="1" applyAlignment="1">
      <alignment horizontal="left" vertical="center" wrapText="1"/>
    </xf>
    <xf numFmtId="0" fontId="25" fillId="4" borderId="55" xfId="0" applyFont="1" applyFill="1" applyBorder="1" applyAlignment="1">
      <alignment horizontal="left" vertical="center" wrapText="1"/>
    </xf>
    <xf numFmtId="0" fontId="9" fillId="0" borderId="51" xfId="0" applyFont="1" applyBorder="1" applyAlignment="1">
      <alignment horizontal="left" vertical="center"/>
    </xf>
    <xf numFmtId="0" fontId="17" fillId="10" borderId="44" xfId="0" applyFont="1" applyFill="1" applyBorder="1" applyAlignment="1">
      <alignment horizontal="right"/>
    </xf>
    <xf numFmtId="0" fontId="22" fillId="0" borderId="0" xfId="0" applyFont="1" applyAlignment="1">
      <alignment horizontal="left" vertical="center" wrapText="1"/>
    </xf>
    <xf numFmtId="0" fontId="25" fillId="4" borderId="0" xfId="0" applyFont="1" applyFill="1" applyAlignment="1">
      <alignment horizontal="left" vertical="center" wrapText="1"/>
    </xf>
    <xf numFmtId="0" fontId="22" fillId="0" borderId="46" xfId="0" applyFont="1" applyBorder="1" applyAlignment="1">
      <alignment horizontal="left" vertical="center" wrapText="1"/>
    </xf>
    <xf numFmtId="0" fontId="9" fillId="0" borderId="48" xfId="0" applyFont="1" applyBorder="1"/>
    <xf numFmtId="0" fontId="17" fillId="10" borderId="44" xfId="0" applyFont="1" applyFill="1" applyBorder="1" applyAlignment="1">
      <alignment horizontal="center"/>
    </xf>
    <xf numFmtId="0" fontId="9" fillId="0" borderId="48" xfId="0" applyFont="1" applyBorder="1" applyAlignment="1">
      <alignment horizontal="left" vertical="center" wrapText="1"/>
    </xf>
    <xf numFmtId="0" fontId="24" fillId="2" borderId="0" xfId="0" applyFont="1" applyFill="1" applyProtection="1">
      <protection locked="0"/>
    </xf>
    <xf numFmtId="0" fontId="22" fillId="0" borderId="52" xfId="0" applyFont="1" applyBorder="1" applyAlignment="1">
      <alignment horizontal="left" vertical="center" wrapText="1"/>
    </xf>
    <xf numFmtId="0" fontId="27" fillId="11" borderId="15" xfId="0" applyFont="1" applyFill="1" applyBorder="1" applyAlignment="1">
      <alignment horizontal="left" vertical="center" wrapText="1"/>
    </xf>
    <xf numFmtId="0" fontId="29" fillId="12" borderId="15" xfId="0" applyFont="1" applyFill="1" applyBorder="1" applyAlignment="1">
      <alignment horizontal="left" vertical="center" wrapText="1"/>
    </xf>
    <xf numFmtId="0" fontId="28" fillId="5" borderId="15" xfId="0" applyFont="1" applyFill="1" applyBorder="1" applyAlignment="1">
      <alignment horizontal="left" vertical="center" wrapText="1"/>
    </xf>
    <xf numFmtId="0" fontId="0" fillId="19" borderId="0" xfId="0" applyFill="1"/>
    <xf numFmtId="0" fontId="11" fillId="14" borderId="62" xfId="8" applyFont="1" applyFill="1" applyBorder="1" applyAlignment="1">
      <alignment horizontal="center" vertical="center" wrapText="1"/>
    </xf>
    <xf numFmtId="44" fontId="40" fillId="0" borderId="0" xfId="18" applyFont="1" applyAlignment="1">
      <alignment vertical="center" wrapText="1"/>
    </xf>
    <xf numFmtId="0" fontId="6" fillId="14" borderId="0" xfId="8" applyFill="1" applyAlignment="1">
      <alignment horizontal="center" vertical="center" wrapText="1"/>
    </xf>
    <xf numFmtId="0" fontId="9" fillId="4" borderId="0" xfId="8" applyFont="1" applyFill="1" applyAlignment="1">
      <alignment horizontal="center"/>
    </xf>
    <xf numFmtId="0" fontId="6" fillId="4" borderId="0" xfId="8" applyFill="1" applyAlignment="1">
      <alignment horizontal="left" wrapText="1"/>
    </xf>
    <xf numFmtId="44" fontId="6" fillId="4" borderId="0" xfId="18" applyFont="1" applyFill="1" applyAlignment="1">
      <alignment horizontal="left" wrapText="1"/>
    </xf>
    <xf numFmtId="0" fontId="6" fillId="4" borderId="0" xfId="8" applyFill="1"/>
    <xf numFmtId="0" fontId="37" fillId="4" borderId="0" xfId="8" applyFont="1" applyFill="1" applyAlignment="1">
      <alignment vertical="center"/>
    </xf>
    <xf numFmtId="9" fontId="41" fillId="0" borderId="0" xfId="1" applyFont="1" applyFill="1" applyBorder="1" applyAlignment="1" applyProtection="1">
      <alignment horizontal="center" vertical="center" wrapText="1"/>
    </xf>
    <xf numFmtId="17" fontId="34" fillId="19" borderId="17" xfId="8" applyNumberFormat="1" applyFont="1" applyFill="1" applyBorder="1" applyAlignment="1">
      <alignment vertical="center"/>
    </xf>
    <xf numFmtId="17" fontId="31" fillId="19" borderId="29" xfId="8" applyNumberFormat="1" applyFont="1" applyFill="1" applyBorder="1" applyAlignment="1">
      <alignment vertical="center"/>
    </xf>
    <xf numFmtId="9" fontId="38" fillId="14" borderId="0" xfId="9" applyFont="1" applyFill="1" applyBorder="1" applyAlignment="1" applyProtection="1">
      <alignment vertical="center" wrapText="1"/>
    </xf>
    <xf numFmtId="0" fontId="6" fillId="0" borderId="0" xfId="0" applyFont="1"/>
    <xf numFmtId="17" fontId="34" fillId="19" borderId="38" xfId="8" applyNumberFormat="1" applyFont="1" applyFill="1" applyBorder="1" applyAlignment="1">
      <alignment vertical="center"/>
    </xf>
    <xf numFmtId="17" fontId="34" fillId="19" borderId="39" xfId="8" applyNumberFormat="1" applyFont="1" applyFill="1" applyBorder="1" applyAlignment="1">
      <alignment horizontal="right" vertical="center"/>
    </xf>
    <xf numFmtId="17" fontId="34" fillId="19" borderId="39" xfId="8" applyNumberFormat="1" applyFont="1" applyFill="1" applyBorder="1" applyAlignment="1">
      <alignment vertical="center"/>
    </xf>
    <xf numFmtId="0" fontId="37" fillId="4" borderId="0" xfId="8" applyFont="1" applyFill="1"/>
    <xf numFmtId="0" fontId="10" fillId="4" borderId="0" xfId="8" applyFont="1" applyFill="1" applyAlignment="1">
      <alignment vertical="center"/>
    </xf>
    <xf numFmtId="0" fontId="31" fillId="19" borderId="60" xfId="8" applyFont="1" applyFill="1" applyBorder="1" applyAlignment="1">
      <alignment horizontal="center" vertical="center" wrapText="1"/>
    </xf>
    <xf numFmtId="9" fontId="11" fillId="14" borderId="0" xfId="9" applyFont="1" applyFill="1" applyBorder="1" applyAlignment="1" applyProtection="1">
      <alignment horizontal="center" vertical="top" wrapText="1"/>
    </xf>
    <xf numFmtId="0" fontId="6" fillId="4" borderId="0" xfId="8" applyFill="1" applyAlignment="1">
      <alignment horizontal="center" vertical="top" wrapText="1"/>
    </xf>
    <xf numFmtId="0" fontId="11" fillId="15" borderId="59" xfId="8" applyFont="1" applyFill="1" applyBorder="1" applyAlignment="1">
      <alignment horizontal="center" vertical="top" wrapText="1"/>
    </xf>
    <xf numFmtId="0" fontId="11" fillId="15" borderId="30" xfId="8" applyFont="1" applyFill="1" applyBorder="1" applyAlignment="1">
      <alignment horizontal="center" vertical="top" wrapText="1"/>
    </xf>
    <xf numFmtId="0" fontId="6" fillId="14" borderId="61" xfId="8" applyFill="1" applyBorder="1" applyAlignment="1">
      <alignment horizontal="center" vertical="top" wrapText="1"/>
    </xf>
    <xf numFmtId="0" fontId="36" fillId="14" borderId="61" xfId="8" applyFont="1" applyFill="1" applyBorder="1" applyAlignment="1">
      <alignment horizontal="center" vertical="top" wrapText="1"/>
    </xf>
    <xf numFmtId="171" fontId="36" fillId="14" borderId="61" xfId="8" applyNumberFormat="1" applyFont="1" applyFill="1" applyBorder="1" applyAlignment="1">
      <alignment horizontal="center" vertical="top" wrapText="1"/>
    </xf>
    <xf numFmtId="169" fontId="36" fillId="14" borderId="61" xfId="8" applyNumberFormat="1" applyFont="1" applyFill="1" applyBorder="1" applyAlignment="1">
      <alignment horizontal="center" vertical="top" wrapText="1"/>
    </xf>
    <xf numFmtId="9" fontId="6" fillId="0" borderId="61" xfId="8" applyNumberFormat="1" applyBorder="1" applyAlignment="1">
      <alignment horizontal="center" vertical="top" wrapText="1"/>
    </xf>
    <xf numFmtId="1" fontId="11" fillId="14" borderId="61" xfId="8" applyNumberFormat="1" applyFont="1" applyFill="1" applyBorder="1" applyAlignment="1">
      <alignment horizontal="center" vertical="top" wrapText="1"/>
    </xf>
    <xf numFmtId="0" fontId="42" fillId="0" borderId="61" xfId="5" applyFont="1" applyBorder="1" applyAlignment="1">
      <alignment horizontal="center" vertical="top"/>
    </xf>
    <xf numFmtId="1" fontId="37" fillId="14" borderId="0" xfId="0" applyNumberFormat="1" applyFont="1" applyFill="1" applyAlignment="1">
      <alignment horizontal="center" vertical="top" wrapText="1"/>
    </xf>
    <xf numFmtId="0" fontId="43" fillId="14" borderId="60" xfId="8" applyFont="1" applyFill="1" applyBorder="1" applyAlignment="1">
      <alignment horizontal="center" vertical="top" wrapText="1"/>
    </xf>
    <xf numFmtId="1" fontId="37" fillId="14" borderId="60" xfId="8" applyNumberFormat="1" applyFont="1" applyFill="1" applyBorder="1" applyAlignment="1">
      <alignment horizontal="center" vertical="top" wrapText="1"/>
    </xf>
    <xf numFmtId="0" fontId="37" fillId="0" borderId="60" xfId="8" applyFont="1" applyBorder="1" applyAlignment="1">
      <alignment horizontal="center" vertical="top"/>
    </xf>
    <xf numFmtId="0" fontId="6" fillId="4" borderId="0" xfId="8" applyFill="1" applyAlignment="1">
      <alignment vertical="top"/>
    </xf>
    <xf numFmtId="0" fontId="6" fillId="14" borderId="60" xfId="8" applyFill="1" applyBorder="1" applyAlignment="1">
      <alignment horizontal="center" vertical="top" wrapText="1"/>
    </xf>
    <xf numFmtId="0" fontId="36" fillId="14" borderId="60" xfId="8" applyFont="1" applyFill="1" applyBorder="1" applyAlignment="1">
      <alignment horizontal="center" vertical="top" wrapText="1"/>
    </xf>
    <xf numFmtId="169" fontId="36" fillId="14" borderId="60" xfId="8" applyNumberFormat="1" applyFont="1" applyFill="1" applyBorder="1" applyAlignment="1">
      <alignment horizontal="center" vertical="top" wrapText="1"/>
    </xf>
    <xf numFmtId="9" fontId="6" fillId="0" borderId="60" xfId="8" applyNumberFormat="1" applyBorder="1" applyAlignment="1">
      <alignment horizontal="center" vertical="top" wrapText="1"/>
    </xf>
    <xf numFmtId="0" fontId="9" fillId="4" borderId="0" xfId="8" applyFont="1" applyFill="1" applyAlignment="1">
      <alignment horizontal="left"/>
    </xf>
    <xf numFmtId="0" fontId="36" fillId="14" borderId="61" xfId="8" applyFont="1" applyFill="1" applyBorder="1" applyAlignment="1">
      <alignment horizontal="left" vertical="top" wrapText="1"/>
    </xf>
    <xf numFmtId="0" fontId="36" fillId="14" borderId="60" xfId="8" applyFont="1" applyFill="1" applyBorder="1" applyAlignment="1">
      <alignment horizontal="left" vertical="top" wrapText="1"/>
    </xf>
    <xf numFmtId="0" fontId="44" fillId="14" borderId="0" xfId="0" applyFont="1" applyFill="1" applyAlignment="1">
      <alignment vertical="center" wrapText="1"/>
    </xf>
    <xf numFmtId="0" fontId="44" fillId="19" borderId="0" xfId="0" applyFont="1" applyFill="1" applyAlignment="1">
      <alignment vertical="center" wrapText="1"/>
    </xf>
    <xf numFmtId="0" fontId="45" fillId="14" borderId="0" xfId="0" applyFont="1" applyFill="1" applyAlignment="1">
      <alignment vertical="center" wrapText="1"/>
    </xf>
    <xf numFmtId="0" fontId="30" fillId="19" borderId="0" xfId="0" applyFont="1" applyFill="1"/>
    <xf numFmtId="9" fontId="41" fillId="14" borderId="0" xfId="1" applyFont="1" applyFill="1" applyBorder="1" applyAlignment="1" applyProtection="1">
      <alignment horizontal="center" vertical="center" wrapText="1"/>
    </xf>
    <xf numFmtId="173" fontId="31" fillId="19" borderId="61" xfId="8" applyNumberFormat="1" applyFont="1" applyFill="1" applyBorder="1" applyAlignment="1">
      <alignment textRotation="90" wrapText="1"/>
    </xf>
    <xf numFmtId="17" fontId="34" fillId="19" borderId="32" xfId="8" applyNumberFormat="1" applyFont="1" applyFill="1" applyBorder="1" applyAlignment="1">
      <alignment vertical="center"/>
    </xf>
    <xf numFmtId="17" fontId="31" fillId="19" borderId="17" xfId="8" applyNumberFormat="1" applyFont="1" applyFill="1" applyBorder="1" applyAlignment="1">
      <alignment vertical="center"/>
    </xf>
    <xf numFmtId="17" fontId="34" fillId="19" borderId="13" xfId="8" applyNumberFormat="1" applyFont="1" applyFill="1" applyBorder="1" applyAlignment="1">
      <alignment vertical="center"/>
    </xf>
    <xf numFmtId="17" fontId="34" fillId="19" borderId="0" xfId="8" applyNumberFormat="1" applyFont="1" applyFill="1" applyBorder="1" applyAlignment="1">
      <alignment vertical="center"/>
    </xf>
    <xf numFmtId="17" fontId="34" fillId="19" borderId="40" xfId="8" applyNumberFormat="1" applyFont="1" applyFill="1" applyBorder="1" applyAlignment="1">
      <alignment vertical="center"/>
    </xf>
    <xf numFmtId="17" fontId="34" fillId="19" borderId="41" xfId="8" applyNumberFormat="1" applyFont="1" applyFill="1" applyBorder="1" applyAlignment="1">
      <alignment vertical="center"/>
    </xf>
    <xf numFmtId="17" fontId="34" fillId="19" borderId="42" xfId="8" applyNumberFormat="1" applyFont="1" applyFill="1" applyBorder="1" applyAlignment="1">
      <alignment vertical="center"/>
    </xf>
    <xf numFmtId="0" fontId="13" fillId="0" borderId="0" xfId="0" applyFont="1" applyFill="1" applyBorder="1" applyAlignment="1">
      <alignment horizontal="right" vertical="center" wrapText="1"/>
    </xf>
    <xf numFmtId="0" fontId="6" fillId="4" borderId="0" xfId="8" applyFill="1" applyAlignment="1">
      <alignment vertical="center"/>
    </xf>
    <xf numFmtId="0" fontId="48" fillId="19" borderId="60" xfId="8" applyFont="1" applyFill="1" applyBorder="1" applyAlignment="1">
      <alignment horizontal="center" vertical="center" wrapText="1"/>
    </xf>
    <xf numFmtId="173" fontId="36" fillId="14" borderId="61" xfId="8" applyNumberFormat="1" applyFont="1" applyFill="1" applyBorder="1" applyAlignment="1">
      <alignment horizontal="center" vertical="top" wrapText="1"/>
    </xf>
    <xf numFmtId="173" fontId="36" fillId="14" borderId="60" xfId="8" applyNumberFormat="1" applyFont="1" applyFill="1" applyBorder="1" applyAlignment="1">
      <alignment horizontal="center" vertical="top" wrapText="1"/>
    </xf>
    <xf numFmtId="0" fontId="11" fillId="14" borderId="15" xfId="8" applyFont="1" applyFill="1" applyBorder="1" applyAlignment="1">
      <alignment horizontal="center" vertical="center" wrapText="1"/>
    </xf>
    <xf numFmtId="9" fontId="41" fillId="14" borderId="15" xfId="9" applyFont="1" applyFill="1" applyBorder="1" applyAlignment="1" applyProtection="1">
      <alignment horizontal="center" vertical="center" wrapText="1"/>
    </xf>
    <xf numFmtId="0" fontId="47" fillId="19" borderId="38" xfId="0" applyFont="1" applyFill="1" applyBorder="1" applyAlignment="1">
      <alignment horizontal="left" vertical="center" wrapText="1"/>
    </xf>
    <xf numFmtId="0" fontId="47" fillId="19" borderId="0" xfId="0" applyFont="1" applyFill="1" applyBorder="1" applyAlignment="1">
      <alignment horizontal="left" vertical="center" wrapText="1"/>
    </xf>
    <xf numFmtId="166" fontId="33" fillId="17" borderId="15" xfId="0" applyNumberFormat="1" applyFont="1" applyFill="1" applyBorder="1" applyAlignment="1">
      <alignment horizontal="center" vertical="center" wrapText="1"/>
    </xf>
    <xf numFmtId="167" fontId="33" fillId="16" borderId="15" xfId="0" applyNumberFormat="1" applyFont="1" applyFill="1" applyBorder="1" applyAlignment="1">
      <alignment horizontal="center" vertical="center" wrapText="1"/>
    </xf>
    <xf numFmtId="168" fontId="40" fillId="18" borderId="15" xfId="8" applyNumberFormat="1" applyFont="1" applyFill="1" applyBorder="1" applyAlignment="1">
      <alignment horizontal="center" vertical="center" wrapText="1"/>
    </xf>
    <xf numFmtId="0" fontId="11" fillId="17" borderId="28" xfId="8" applyFont="1" applyFill="1" applyBorder="1" applyAlignment="1">
      <alignment horizontal="center" vertical="center" wrapText="1"/>
    </xf>
    <xf numFmtId="0" fontId="11" fillId="17" borderId="29" xfId="8" applyFont="1" applyFill="1" applyBorder="1" applyAlignment="1">
      <alignment horizontal="center" vertical="center" wrapText="1"/>
    </xf>
    <xf numFmtId="0" fontId="10" fillId="0" borderId="52" xfId="0" applyFont="1" applyFill="1" applyBorder="1" applyAlignment="1">
      <alignment horizontal="left" vertical="center" wrapText="1"/>
    </xf>
    <xf numFmtId="0" fontId="10" fillId="0" borderId="54" xfId="0" applyFont="1" applyFill="1" applyBorder="1" applyAlignment="1">
      <alignment horizontal="left" vertical="center" wrapText="1"/>
    </xf>
    <xf numFmtId="170" fontId="33" fillId="0" borderId="15" xfId="8" applyNumberFormat="1" applyFont="1" applyBorder="1" applyAlignment="1">
      <alignment horizontal="center" vertical="center" wrapText="1"/>
    </xf>
    <xf numFmtId="0" fontId="11" fillId="16" borderId="29" xfId="8" applyFont="1" applyFill="1" applyBorder="1" applyAlignment="1">
      <alignment horizontal="center" vertical="center" wrapText="1"/>
    </xf>
    <xf numFmtId="0" fontId="31" fillId="18" borderId="29" xfId="8" applyFont="1" applyFill="1" applyBorder="1" applyAlignment="1">
      <alignment horizontal="center" vertical="center" wrapText="1"/>
    </xf>
    <xf numFmtId="0" fontId="31" fillId="18" borderId="30" xfId="8" applyFont="1" applyFill="1" applyBorder="1" applyAlignment="1">
      <alignment horizontal="center" vertical="center" wrapText="1"/>
    </xf>
    <xf numFmtId="171" fontId="39" fillId="19" borderId="65" xfId="8" applyNumberFormat="1" applyFont="1" applyFill="1" applyBorder="1" applyAlignment="1">
      <alignment horizontal="center" vertical="center" wrapText="1"/>
    </xf>
    <xf numFmtId="171" fontId="39" fillId="19" borderId="61" xfId="8" applyNumberFormat="1" applyFont="1" applyFill="1" applyBorder="1" applyAlignment="1">
      <alignment horizontal="center" vertical="center" wrapText="1"/>
    </xf>
    <xf numFmtId="0" fontId="48" fillId="19" borderId="0" xfId="8" applyFont="1" applyFill="1" applyAlignment="1">
      <alignment horizontal="center" vertical="center" wrapText="1"/>
    </xf>
    <xf numFmtId="0" fontId="48" fillId="19" borderId="64" xfId="8" applyFont="1" applyFill="1" applyBorder="1" applyAlignment="1">
      <alignment horizontal="center" vertical="center" wrapText="1"/>
    </xf>
    <xf numFmtId="0" fontId="49" fillId="19" borderId="67" xfId="8" applyFont="1" applyFill="1" applyBorder="1" applyAlignment="1">
      <alignment horizontal="right" vertical="center" wrapText="1"/>
    </xf>
    <xf numFmtId="0" fontId="49" fillId="19" borderId="66" xfId="8" applyFont="1" applyFill="1" applyBorder="1" applyAlignment="1">
      <alignment horizontal="right" vertical="center" wrapText="1"/>
    </xf>
    <xf numFmtId="0" fontId="14" fillId="13" borderId="40" xfId="0" applyFont="1" applyFill="1" applyBorder="1" applyAlignment="1">
      <alignment horizontal="left"/>
    </xf>
    <xf numFmtId="0" fontId="14" fillId="13" borderId="41" xfId="0" applyFont="1" applyFill="1" applyBorder="1" applyAlignment="1">
      <alignment horizontal="left"/>
    </xf>
    <xf numFmtId="0" fontId="0" fillId="0" borderId="34" xfId="0" applyBorder="1" applyAlignment="1" applyProtection="1">
      <alignment horizontal="center"/>
      <protection locked="0"/>
    </xf>
    <xf numFmtId="0" fontId="0" fillId="0" borderId="54" xfId="0" applyBorder="1" applyAlignment="1" applyProtection="1">
      <alignment horizontal="center"/>
      <protection locked="0"/>
    </xf>
    <xf numFmtId="0" fontId="0" fillId="0" borderId="56" xfId="0" applyBorder="1" applyAlignment="1" applyProtection="1">
      <alignment horizontal="center"/>
      <protection locked="0"/>
    </xf>
    <xf numFmtId="0" fontId="0" fillId="0" borderId="34" xfId="0" applyBorder="1" applyAlignment="1" applyProtection="1">
      <alignment horizontal="center" vertical="center"/>
      <protection locked="0"/>
    </xf>
    <xf numFmtId="0" fontId="0" fillId="0" borderId="54" xfId="0" applyBorder="1" applyAlignment="1" applyProtection="1">
      <alignment horizontal="center" vertical="center"/>
      <protection locked="0"/>
    </xf>
    <xf numFmtId="0" fontId="0" fillId="0" borderId="56" xfId="0" applyBorder="1" applyAlignment="1" applyProtection="1">
      <alignment horizontal="center" vertical="center"/>
      <protection locked="0"/>
    </xf>
    <xf numFmtId="0" fontId="0" fillId="8" borderId="14" xfId="0" applyFill="1" applyBorder="1" applyAlignment="1" applyProtection="1">
      <alignment horizontal="center"/>
      <protection locked="0"/>
    </xf>
    <xf numFmtId="0" fontId="0" fillId="8" borderId="54" xfId="0" applyFill="1" applyBorder="1" applyAlignment="1" applyProtection="1">
      <alignment horizontal="center"/>
      <protection locked="0"/>
    </xf>
    <xf numFmtId="0" fontId="0" fillId="8" borderId="56" xfId="0" applyFill="1" applyBorder="1" applyAlignment="1" applyProtection="1">
      <alignment horizontal="center"/>
      <protection locked="0"/>
    </xf>
    <xf numFmtId="0" fontId="0" fillId="8" borderId="15" xfId="0" applyFill="1" applyBorder="1" applyAlignment="1" applyProtection="1">
      <alignment horizontal="center"/>
      <protection locked="0"/>
    </xf>
    <xf numFmtId="0" fontId="0" fillId="0" borderId="33" xfId="0" applyBorder="1" applyAlignment="1" applyProtection="1">
      <alignment horizontal="center" vertical="center"/>
      <protection locked="0"/>
    </xf>
    <xf numFmtId="0" fontId="0" fillId="0" borderId="57"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0" fontId="11" fillId="7" borderId="1" xfId="0" applyFont="1" applyFill="1" applyBorder="1" applyAlignment="1">
      <alignment horizontal="center" vertical="center"/>
    </xf>
    <xf numFmtId="0" fontId="11" fillId="7" borderId="2" xfId="0" applyFont="1" applyFill="1" applyBorder="1" applyAlignment="1">
      <alignment horizontal="center" vertical="center"/>
    </xf>
    <xf numFmtId="0" fontId="11" fillId="7" borderId="3" xfId="0" applyFont="1" applyFill="1" applyBorder="1" applyAlignment="1">
      <alignment horizontal="center" vertical="center"/>
    </xf>
    <xf numFmtId="0" fontId="11" fillId="7" borderId="18" xfId="0" applyFont="1" applyFill="1" applyBorder="1" applyAlignment="1">
      <alignment horizontal="center" vertical="center"/>
    </xf>
    <xf numFmtId="0" fontId="11" fillId="7" borderId="27" xfId="0" applyFont="1" applyFill="1" applyBorder="1" applyAlignment="1">
      <alignment horizontal="center" vertical="center"/>
    </xf>
    <xf numFmtId="0" fontId="0" fillId="8" borderId="10" xfId="0" applyFill="1" applyBorder="1" applyAlignment="1" applyProtection="1">
      <alignment horizontal="center"/>
      <protection locked="0"/>
    </xf>
    <xf numFmtId="0" fontId="11" fillId="7" borderId="28" xfId="0" applyFont="1" applyFill="1" applyBorder="1" applyAlignment="1">
      <alignment horizontal="center" vertical="center"/>
    </xf>
    <xf numFmtId="0" fontId="11" fillId="7" borderId="29" xfId="0" applyFont="1" applyFill="1" applyBorder="1" applyAlignment="1">
      <alignment horizontal="center" vertical="center"/>
    </xf>
    <xf numFmtId="0" fontId="11" fillId="7" borderId="30" xfId="0" applyFont="1" applyFill="1" applyBorder="1" applyAlignment="1">
      <alignment horizontal="center" vertical="center"/>
    </xf>
    <xf numFmtId="0" fontId="11" fillId="7" borderId="32" xfId="0" applyFont="1" applyFill="1" applyBorder="1" applyAlignment="1">
      <alignment horizontal="center" vertical="center"/>
    </xf>
    <xf numFmtId="0" fontId="11" fillId="7" borderId="17" xfId="0" applyFont="1" applyFill="1" applyBorder="1" applyAlignment="1">
      <alignment horizontal="center" vertical="center"/>
    </xf>
    <xf numFmtId="0" fontId="11" fillId="7" borderId="13" xfId="0" applyFont="1" applyFill="1" applyBorder="1" applyAlignment="1">
      <alignment horizontal="center" vertical="center"/>
    </xf>
    <xf numFmtId="0" fontId="0" fillId="0" borderId="35" xfId="0" applyBorder="1" applyAlignment="1" applyProtection="1">
      <alignment horizontal="center"/>
      <protection locked="0"/>
    </xf>
    <xf numFmtId="0" fontId="0" fillId="0" borderId="23" xfId="0" applyBorder="1" applyAlignment="1" applyProtection="1">
      <alignment horizontal="center"/>
      <protection locked="0"/>
    </xf>
    <xf numFmtId="0" fontId="0" fillId="0" borderId="25" xfId="0" applyBorder="1" applyAlignment="1" applyProtection="1">
      <alignment horizontal="center"/>
      <protection locked="0"/>
    </xf>
    <xf numFmtId="0" fontId="0" fillId="8" borderId="37" xfId="0" applyFill="1" applyBorder="1" applyAlignment="1" applyProtection="1">
      <alignment horizontal="center"/>
      <protection locked="0"/>
    </xf>
    <xf numFmtId="0" fontId="15" fillId="13" borderId="38" xfId="0" applyFont="1" applyFill="1" applyBorder="1" applyAlignment="1">
      <alignment horizontal="center" vertical="center"/>
    </xf>
    <xf numFmtId="0" fontId="15" fillId="13" borderId="0" xfId="0" applyFont="1" applyFill="1" applyAlignment="1">
      <alignment horizontal="center" vertical="center"/>
    </xf>
    <xf numFmtId="0" fontId="0" fillId="8" borderId="50" xfId="0" applyFill="1" applyBorder="1" applyAlignment="1" applyProtection="1">
      <alignment horizontal="center"/>
      <protection locked="0"/>
    </xf>
    <xf numFmtId="0" fontId="0" fillId="8" borderId="52" xfId="0" applyFill="1" applyBorder="1" applyAlignment="1" applyProtection="1">
      <alignment horizontal="center"/>
      <protection locked="0"/>
    </xf>
    <xf numFmtId="0" fontId="0" fillId="8" borderId="58" xfId="0" applyFill="1" applyBorder="1" applyAlignment="1" applyProtection="1">
      <alignment horizontal="center"/>
      <protection locked="0"/>
    </xf>
    <xf numFmtId="0" fontId="11" fillId="7" borderId="27" xfId="0" applyFont="1" applyFill="1" applyBorder="1" applyAlignment="1">
      <alignment horizontal="center" vertical="center" wrapText="1"/>
    </xf>
    <xf numFmtId="0" fontId="11" fillId="7" borderId="29" xfId="0" applyFont="1" applyFill="1" applyBorder="1" applyAlignment="1">
      <alignment horizontal="center" vertical="center" wrapText="1"/>
    </xf>
    <xf numFmtId="0" fontId="11" fillId="7" borderId="30" xfId="0" applyFont="1" applyFill="1" applyBorder="1" applyAlignment="1">
      <alignment horizontal="center" vertical="center" wrapText="1"/>
    </xf>
    <xf numFmtId="0" fontId="11" fillId="7" borderId="16" xfId="0" applyFont="1" applyFill="1" applyBorder="1" applyAlignment="1">
      <alignment horizontal="center" vertical="center" wrapText="1"/>
    </xf>
    <xf numFmtId="0" fontId="11" fillId="7" borderId="12" xfId="0" applyFont="1" applyFill="1" applyBorder="1" applyAlignment="1">
      <alignment horizontal="center" vertical="center" wrapText="1"/>
    </xf>
    <xf numFmtId="0" fontId="0" fillId="8" borderId="8" xfId="0" applyFill="1" applyBorder="1" applyAlignment="1" applyProtection="1">
      <alignment horizontal="center"/>
      <protection locked="0"/>
    </xf>
    <xf numFmtId="0" fontId="11" fillId="7" borderId="17" xfId="0" applyFont="1" applyFill="1" applyBorder="1" applyAlignment="1">
      <alignment horizontal="center" vertical="center" wrapText="1"/>
    </xf>
    <xf numFmtId="0" fontId="0" fillId="8" borderId="36" xfId="0" applyFill="1" applyBorder="1" applyAlignment="1" applyProtection="1">
      <alignment horizontal="center"/>
      <protection locked="0"/>
    </xf>
    <xf numFmtId="0" fontId="11" fillId="7" borderId="28" xfId="0" applyFont="1" applyFill="1" applyBorder="1" applyAlignment="1">
      <alignment horizontal="left" vertical="center"/>
    </xf>
    <xf numFmtId="0" fontId="11" fillId="7" borderId="29" xfId="0" applyFont="1" applyFill="1" applyBorder="1" applyAlignment="1">
      <alignment horizontal="left" vertical="center"/>
    </xf>
    <xf numFmtId="0" fontId="11" fillId="7" borderId="30" xfId="0" applyFont="1" applyFill="1" applyBorder="1" applyAlignment="1">
      <alignment horizontal="left" vertical="center"/>
    </xf>
    <xf numFmtId="0" fontId="0" fillId="8" borderId="23" xfId="0" applyFill="1" applyBorder="1" applyAlignment="1" applyProtection="1">
      <alignment horizontal="center"/>
      <protection locked="0"/>
    </xf>
    <xf numFmtId="0" fontId="0" fillId="8" borderId="25" xfId="0" applyFill="1" applyBorder="1" applyAlignment="1" applyProtection="1">
      <alignment horizontal="center"/>
      <protection locked="0"/>
    </xf>
    <xf numFmtId="0" fontId="24" fillId="2" borderId="0" xfId="0" applyFont="1" applyFill="1" applyAlignment="1" applyProtection="1">
      <alignment horizontal="center"/>
      <protection locked="0"/>
    </xf>
    <xf numFmtId="0" fontId="24" fillId="2" borderId="51" xfId="0" applyFont="1" applyFill="1" applyBorder="1" applyAlignment="1" applyProtection="1">
      <alignment horizontal="center"/>
      <protection locked="0"/>
    </xf>
    <xf numFmtId="0" fontId="20" fillId="0" borderId="14" xfId="0" applyFont="1" applyBorder="1" applyAlignment="1" applyProtection="1">
      <alignment horizontal="center" vertical="center"/>
      <protection locked="0"/>
    </xf>
    <xf numFmtId="0" fontId="20" fillId="0" borderId="54" xfId="0" applyFont="1" applyBorder="1" applyAlignment="1" applyProtection="1">
      <alignment horizontal="center" vertical="center"/>
      <protection locked="0"/>
    </xf>
    <xf numFmtId="0" fontId="20" fillId="0" borderId="31" xfId="0" applyFont="1" applyBorder="1" applyAlignment="1" applyProtection="1">
      <alignment horizontal="center" vertical="center"/>
      <protection locked="0"/>
    </xf>
    <xf numFmtId="9" fontId="26" fillId="10" borderId="14" xfId="1" applyFont="1" applyFill="1" applyBorder="1" applyAlignment="1">
      <alignment horizontal="center"/>
    </xf>
    <xf numFmtId="9" fontId="26" fillId="10" borderId="31" xfId="1" applyFont="1" applyFill="1" applyBorder="1" applyAlignment="1">
      <alignment horizontal="center"/>
    </xf>
    <xf numFmtId="0" fontId="18" fillId="5" borderId="14" xfId="0" applyFont="1" applyFill="1" applyBorder="1" applyAlignment="1">
      <alignment horizontal="center"/>
    </xf>
    <xf numFmtId="0" fontId="18" fillId="5" borderId="54" xfId="0" applyFont="1" applyFill="1" applyBorder="1" applyAlignment="1">
      <alignment horizontal="center"/>
    </xf>
    <xf numFmtId="0" fontId="18" fillId="5" borderId="31" xfId="0" applyFont="1" applyFill="1" applyBorder="1" applyAlignment="1">
      <alignment horizontal="center"/>
    </xf>
    <xf numFmtId="0" fontId="20" fillId="0" borderId="14" xfId="0" applyFont="1" applyBorder="1" applyAlignment="1">
      <alignment horizontal="center" vertical="center"/>
    </xf>
    <xf numFmtId="0" fontId="20" fillId="0" borderId="54" xfId="0" applyFont="1" applyBorder="1" applyAlignment="1">
      <alignment horizontal="center" vertical="center"/>
    </xf>
    <xf numFmtId="0" fontId="20" fillId="0" borderId="31" xfId="0" applyFont="1" applyBorder="1" applyAlignment="1">
      <alignment horizontal="center" vertical="center"/>
    </xf>
    <xf numFmtId="0" fontId="21" fillId="2" borderId="49" xfId="0" applyFont="1" applyFill="1" applyBorder="1" applyAlignment="1" applyProtection="1">
      <alignment horizontal="left" vertical="top"/>
      <protection locked="0"/>
    </xf>
    <xf numFmtId="0" fontId="21" fillId="2" borderId="0" xfId="0" applyFont="1" applyFill="1" applyAlignment="1" applyProtection="1">
      <alignment horizontal="left" vertical="top"/>
      <protection locked="0"/>
    </xf>
    <xf numFmtId="0" fontId="21" fillId="2" borderId="51" xfId="0" applyFont="1" applyFill="1" applyBorder="1" applyAlignment="1" applyProtection="1">
      <alignment horizontal="left" vertical="top"/>
      <protection locked="0"/>
    </xf>
    <xf numFmtId="0" fontId="18" fillId="5" borderId="50" xfId="0" applyFont="1" applyFill="1" applyBorder="1" applyAlignment="1">
      <alignment horizontal="center" vertical="center"/>
    </xf>
    <xf numFmtId="0" fontId="18" fillId="5" borderId="52" xfId="0" applyFont="1" applyFill="1" applyBorder="1" applyAlignment="1">
      <alignment horizontal="center" vertical="center"/>
    </xf>
    <xf numFmtId="0" fontId="18" fillId="5" borderId="53" xfId="0" applyFont="1" applyFill="1" applyBorder="1" applyAlignment="1">
      <alignment horizontal="center" vertical="center"/>
    </xf>
    <xf numFmtId="0" fontId="0" fillId="2" borderId="49" xfId="0" applyFill="1" applyBorder="1" applyAlignment="1" applyProtection="1">
      <alignment horizontal="left" vertical="top"/>
      <protection locked="0"/>
    </xf>
    <xf numFmtId="0" fontId="0" fillId="2" borderId="0" xfId="0" applyFill="1" applyAlignment="1" applyProtection="1">
      <alignment horizontal="left" vertical="top"/>
      <protection locked="0"/>
    </xf>
    <xf numFmtId="0" fontId="0" fillId="2" borderId="51" xfId="0" applyFill="1" applyBorder="1" applyAlignment="1" applyProtection="1">
      <alignment horizontal="left" vertical="top"/>
      <protection locked="0"/>
    </xf>
    <xf numFmtId="0" fontId="0" fillId="2" borderId="50" xfId="0" applyFill="1" applyBorder="1" applyAlignment="1" applyProtection="1">
      <alignment horizontal="left" vertical="top"/>
      <protection locked="0"/>
    </xf>
    <xf numFmtId="0" fontId="0" fillId="2" borderId="52" xfId="0" applyFill="1" applyBorder="1" applyAlignment="1" applyProtection="1">
      <alignment horizontal="left" vertical="top"/>
      <protection locked="0"/>
    </xf>
    <xf numFmtId="0" fontId="0" fillId="2" borderId="53" xfId="0" applyFill="1" applyBorder="1" applyAlignment="1" applyProtection="1">
      <alignment horizontal="left" vertical="top"/>
      <protection locked="0"/>
    </xf>
    <xf numFmtId="0" fontId="0" fillId="2" borderId="46" xfId="0" applyFill="1" applyBorder="1" applyAlignment="1" applyProtection="1">
      <alignment horizontal="left" vertical="top"/>
      <protection locked="0"/>
    </xf>
    <xf numFmtId="0" fontId="0" fillId="2" borderId="47" xfId="0" applyFill="1" applyBorder="1" applyAlignment="1" applyProtection="1">
      <alignment horizontal="left" vertical="top"/>
      <protection locked="0"/>
    </xf>
    <xf numFmtId="0" fontId="0" fillId="2" borderId="48" xfId="0" applyFill="1" applyBorder="1" applyAlignment="1" applyProtection="1">
      <alignment horizontal="left" vertical="top"/>
      <protection locked="0"/>
    </xf>
    <xf numFmtId="0" fontId="21" fillId="2" borderId="50" xfId="0" applyFont="1" applyFill="1" applyBorder="1" applyAlignment="1" applyProtection="1">
      <alignment horizontal="left" vertical="top"/>
      <protection locked="0"/>
    </xf>
    <xf numFmtId="0" fontId="21" fillId="2" borderId="52" xfId="0" applyFont="1" applyFill="1" applyBorder="1" applyAlignment="1" applyProtection="1">
      <alignment horizontal="left" vertical="top"/>
      <protection locked="0"/>
    </xf>
    <xf numFmtId="0" fontId="21" fillId="2" borderId="53" xfId="0" applyFont="1" applyFill="1" applyBorder="1" applyAlignment="1" applyProtection="1">
      <alignment horizontal="left" vertical="top"/>
      <protection locked="0"/>
    </xf>
    <xf numFmtId="0" fontId="22" fillId="0" borderId="49" xfId="0" applyFont="1" applyBorder="1" applyAlignment="1">
      <alignment horizontal="left" vertical="center" wrapText="1"/>
    </xf>
    <xf numFmtId="0" fontId="22" fillId="0" borderId="51" xfId="0" applyFont="1" applyBorder="1" applyAlignment="1">
      <alignment horizontal="left" vertical="center" wrapText="1"/>
    </xf>
    <xf numFmtId="0" fontId="23" fillId="2" borderId="47" xfId="0" applyFont="1" applyFill="1" applyBorder="1" applyAlignment="1" applyProtection="1">
      <alignment horizontal="right"/>
      <protection locked="0"/>
    </xf>
    <xf numFmtId="0" fontId="23" fillId="2" borderId="48" xfId="0" applyFont="1" applyFill="1" applyBorder="1" applyAlignment="1" applyProtection="1">
      <alignment horizontal="right"/>
      <protection locked="0"/>
    </xf>
    <xf numFmtId="0" fontId="17" fillId="10" borderId="50" xfId="0" applyFont="1" applyFill="1" applyBorder="1" applyAlignment="1">
      <alignment horizontal="center"/>
    </xf>
    <xf numFmtId="0" fontId="17" fillId="10" borderId="53" xfId="0" applyFont="1" applyFill="1" applyBorder="1" applyAlignment="1">
      <alignment horizontal="center"/>
    </xf>
    <xf numFmtId="0" fontId="17" fillId="10" borderId="14" xfId="0" applyFont="1" applyFill="1" applyBorder="1" applyAlignment="1">
      <alignment horizontal="center"/>
    </xf>
    <xf numFmtId="0" fontId="17" fillId="10" borderId="54" xfId="0" applyFont="1" applyFill="1" applyBorder="1" applyAlignment="1">
      <alignment horizontal="center"/>
    </xf>
    <xf numFmtId="0" fontId="22" fillId="0" borderId="46" xfId="0" applyFont="1" applyBorder="1" applyAlignment="1">
      <alignment horizontal="left" vertical="top" wrapText="1"/>
    </xf>
    <xf numFmtId="0" fontId="22" fillId="0" borderId="48" xfId="0" applyFont="1" applyBorder="1" applyAlignment="1">
      <alignment horizontal="left" vertical="top" wrapText="1"/>
    </xf>
    <xf numFmtId="0" fontId="22" fillId="0" borderId="49" xfId="0" applyFont="1" applyBorder="1" applyAlignment="1">
      <alignment horizontal="left" vertical="top" wrapText="1"/>
    </xf>
    <xf numFmtId="0" fontId="22" fillId="0" borderId="51" xfId="0" applyFont="1" applyBorder="1" applyAlignment="1">
      <alignment horizontal="left" vertical="top" wrapText="1"/>
    </xf>
    <xf numFmtId="0" fontId="22" fillId="0" borderId="46" xfId="0" applyFont="1" applyBorder="1" applyAlignment="1">
      <alignment horizontal="left" vertical="center" wrapText="1"/>
    </xf>
    <xf numFmtId="0" fontId="22" fillId="0" borderId="48" xfId="0" applyFont="1" applyBorder="1" applyAlignment="1">
      <alignment horizontal="left" vertical="center" wrapText="1"/>
    </xf>
    <xf numFmtId="0" fontId="17" fillId="10" borderId="46" xfId="0" applyFont="1" applyFill="1" applyBorder="1" applyAlignment="1">
      <alignment horizontal="center"/>
    </xf>
    <xf numFmtId="0" fontId="17" fillId="10" borderId="47" xfId="0" applyFont="1" applyFill="1" applyBorder="1" applyAlignment="1">
      <alignment horizontal="center"/>
    </xf>
    <xf numFmtId="0" fontId="0" fillId="2" borderId="0" xfId="0" applyFill="1" applyAlignment="1">
      <alignment horizontal="center"/>
    </xf>
    <xf numFmtId="49" fontId="7" fillId="2" borderId="28" xfId="0" applyNumberFormat="1" applyFont="1" applyFill="1" applyBorder="1" applyAlignment="1">
      <alignment horizontal="center"/>
    </xf>
    <xf numFmtId="49" fontId="7" fillId="2" borderId="29" xfId="0" applyNumberFormat="1" applyFont="1" applyFill="1" applyBorder="1" applyAlignment="1">
      <alignment horizontal="center"/>
    </xf>
    <xf numFmtId="49" fontId="7" fillId="2" borderId="30" xfId="0" applyNumberFormat="1" applyFont="1" applyFill="1" applyBorder="1" applyAlignment="1">
      <alignment horizontal="center"/>
    </xf>
    <xf numFmtId="0" fontId="0" fillId="2" borderId="0" xfId="0" applyFill="1" applyAlignment="1">
      <alignment horizontal="right" indent="1"/>
    </xf>
    <xf numFmtId="0" fontId="0" fillId="19" borderId="0" xfId="0" applyFill="1" applyAlignment="1">
      <alignment vertical="center"/>
    </xf>
    <xf numFmtId="0" fontId="0" fillId="19" borderId="0" xfId="0" applyFill="1" applyAlignment="1">
      <alignment horizontal="center" vertical="center"/>
    </xf>
    <xf numFmtId="9" fontId="0" fillId="19" borderId="0" xfId="1" applyFont="1" applyFill="1" applyAlignment="1">
      <alignment horizontal="center" vertical="center"/>
    </xf>
    <xf numFmtId="0" fontId="47" fillId="19" borderId="0" xfId="0" applyFont="1" applyFill="1" applyAlignment="1">
      <alignment vertical="center"/>
    </xf>
    <xf numFmtId="0" fontId="47" fillId="19" borderId="0" xfId="0" applyFont="1" applyFill="1" applyAlignment="1">
      <alignment horizontal="center" vertical="center"/>
    </xf>
    <xf numFmtId="0" fontId="52" fillId="20" borderId="62" xfId="0" applyFont="1" applyFill="1" applyBorder="1" applyAlignment="1">
      <alignment horizontal="center" vertical="center"/>
    </xf>
    <xf numFmtId="0" fontId="52" fillId="19" borderId="38" xfId="0" applyFont="1" applyFill="1" applyBorder="1" applyAlignment="1">
      <alignment horizontal="center" vertical="center"/>
    </xf>
    <xf numFmtId="0" fontId="52" fillId="20" borderId="0" xfId="0" applyFont="1" applyFill="1" applyAlignment="1">
      <alignment horizontal="center" vertical="center"/>
    </xf>
    <xf numFmtId="1" fontId="53" fillId="20" borderId="63" xfId="0" applyNumberFormat="1" applyFont="1" applyFill="1" applyBorder="1" applyAlignment="1">
      <alignment horizontal="center" vertical="center"/>
    </xf>
    <xf numFmtId="9" fontId="53" fillId="20" borderId="0" xfId="0" applyNumberFormat="1" applyFont="1" applyFill="1" applyAlignment="1">
      <alignment horizontal="center" vertical="center"/>
    </xf>
    <xf numFmtId="173" fontId="6" fillId="0" borderId="63" xfId="8" applyNumberFormat="1" applyFont="1" applyBorder="1" applyAlignment="1">
      <alignment horizontal="center" vertical="top" wrapText="1"/>
    </xf>
  </cellXfs>
  <cellStyles count="19">
    <cellStyle name="Hipervínculo 2" xfId="12" xr:uid="{AB31A87D-77F4-40C1-BC92-09A353C8B622}"/>
    <cellStyle name="Moneda" xfId="18" builtinId="4"/>
    <cellStyle name="Moneda 2" xfId="17" xr:uid="{05D44276-A56C-4F43-AA45-F3A9EBBCE60A}"/>
    <cellStyle name="Normal" xfId="0" builtinId="0"/>
    <cellStyle name="Normal 2" xfId="5" xr:uid="{00000000-0005-0000-0000-000001000000}"/>
    <cellStyle name="Normal 2 2" xfId="2" xr:uid="{00000000-0005-0000-0000-000002000000}"/>
    <cellStyle name="Normal 2 2 2" xfId="8" xr:uid="{00000000-0005-0000-0000-000003000000}"/>
    <cellStyle name="Normal 3" xfId="4" xr:uid="{00000000-0005-0000-0000-000004000000}"/>
    <cellStyle name="Normal 4" xfId="6" xr:uid="{00000000-0005-0000-0000-000005000000}"/>
    <cellStyle name="Normal 4 2" xfId="7" xr:uid="{00000000-0005-0000-0000-000006000000}"/>
    <cellStyle name="Normal 5" xfId="10" xr:uid="{00000000-0005-0000-0000-000007000000}"/>
    <cellStyle name="Normal 5 2" xfId="11" xr:uid="{D26A25E7-7017-4B66-96AE-C5654A17E541}"/>
    <cellStyle name="Normal 6" xfId="14" xr:uid="{E72F986F-C72A-45A2-BE98-D48718DDFE8A}"/>
    <cellStyle name="Normal 7" xfId="16" xr:uid="{23971F35-E4E2-4D52-922E-4AA1DAF88ED2}"/>
    <cellStyle name="Porcentaje" xfId="1" builtinId="5"/>
    <cellStyle name="Porcentaje 2" xfId="13" xr:uid="{4285C698-374E-4C01-AE63-1F921EB735AF}"/>
    <cellStyle name="Porcentaje 3" xfId="15" xr:uid="{1E41609D-47F4-456C-B925-C522EB3524B8}"/>
    <cellStyle name="Porcentual 2" xfId="3" xr:uid="{00000000-0005-0000-0000-000009000000}"/>
    <cellStyle name="Porcentual 2 2" xfId="9" xr:uid="{00000000-0005-0000-0000-00000A000000}"/>
  </cellStyles>
  <dxfs count="27">
    <dxf>
      <font>
        <condense val="0"/>
        <extend val="0"/>
        <color indexed="22"/>
      </font>
      <fill>
        <patternFill>
          <bgColor indexed="22"/>
        </patternFill>
      </fill>
    </dxf>
    <dxf>
      <font>
        <condense val="0"/>
        <extend val="0"/>
        <color indexed="43"/>
      </font>
      <fill>
        <patternFill>
          <bgColor indexed="43"/>
        </patternFill>
      </fill>
    </dxf>
    <dxf>
      <font>
        <condense val="0"/>
        <extend val="0"/>
        <color indexed="50"/>
      </font>
      <fill>
        <patternFill>
          <bgColor indexed="50"/>
        </patternFill>
      </fill>
    </dxf>
    <dxf>
      <font>
        <color rgb="FFFFFF99"/>
      </font>
      <fill>
        <patternFill>
          <bgColor rgb="FFFFFF99"/>
        </patternFill>
      </fill>
    </dxf>
    <dxf>
      <font>
        <color rgb="FFFF8181"/>
      </font>
      <fill>
        <patternFill>
          <bgColor rgb="FFFF8181"/>
        </patternFill>
      </fill>
    </dxf>
    <dxf>
      <font>
        <color rgb="FF9DD561"/>
      </font>
      <fill>
        <patternFill>
          <bgColor rgb="FF9ED561"/>
        </patternFill>
      </fill>
    </dxf>
    <dxf>
      <font>
        <color theme="0"/>
      </font>
      <fill>
        <patternFill>
          <bgColor rgb="FFFF8181"/>
        </patternFill>
      </fill>
    </dxf>
    <dxf>
      <font>
        <color auto="1"/>
      </font>
      <fill>
        <patternFill>
          <bgColor rgb="FF9DD561"/>
        </patternFill>
      </fill>
    </dxf>
    <dxf>
      <font>
        <color auto="1"/>
      </font>
      <fill>
        <patternFill>
          <bgColor rgb="FFFFFF99"/>
        </patternFill>
      </fill>
    </dxf>
    <dxf>
      <font>
        <condense val="0"/>
        <extend val="0"/>
        <color indexed="9"/>
      </font>
      <fill>
        <patternFill>
          <bgColor theme="1"/>
        </patternFill>
      </fill>
    </dxf>
    <dxf>
      <font>
        <color rgb="FFFFFF99"/>
      </font>
      <fill>
        <patternFill>
          <bgColor rgb="FFFFFF99"/>
        </patternFill>
      </fill>
    </dxf>
    <dxf>
      <font>
        <color rgb="FFFF8181"/>
      </font>
      <fill>
        <patternFill>
          <bgColor rgb="FFFF8181"/>
        </patternFill>
      </fill>
    </dxf>
    <dxf>
      <font>
        <color rgb="FF9DD561"/>
      </font>
      <fill>
        <patternFill>
          <bgColor rgb="FF9ED561"/>
        </patternFill>
      </fill>
    </dxf>
    <dxf>
      <font>
        <color theme="0"/>
      </font>
      <fill>
        <patternFill>
          <bgColor rgb="FFFF8181"/>
        </patternFill>
      </fill>
    </dxf>
    <dxf>
      <font>
        <color auto="1"/>
      </font>
      <fill>
        <patternFill>
          <bgColor rgb="FF9DD561"/>
        </patternFill>
      </fill>
    </dxf>
    <dxf>
      <font>
        <color auto="1"/>
      </font>
      <fill>
        <patternFill>
          <bgColor rgb="FFFFFF99"/>
        </patternFill>
      </fill>
    </dxf>
    <dxf>
      <font>
        <condense val="0"/>
        <extend val="0"/>
        <color indexed="9"/>
      </font>
      <fill>
        <patternFill>
          <bgColor theme="1"/>
        </patternFill>
      </fill>
    </dxf>
    <dxf>
      <font>
        <color rgb="FFFFFF99"/>
      </font>
      <fill>
        <patternFill>
          <bgColor rgb="FFFFFF99"/>
        </patternFill>
      </fill>
    </dxf>
    <dxf>
      <font>
        <color rgb="FFFF8181"/>
      </font>
      <fill>
        <patternFill>
          <bgColor rgb="FFFF8181"/>
        </patternFill>
      </fill>
    </dxf>
    <dxf>
      <font>
        <color rgb="FF9DD561"/>
      </font>
      <fill>
        <patternFill>
          <bgColor rgb="FF9ED561"/>
        </patternFill>
      </fill>
    </dxf>
    <dxf>
      <font>
        <color theme="0"/>
      </font>
      <fill>
        <patternFill>
          <bgColor rgb="FFFF8181"/>
        </patternFill>
      </fill>
    </dxf>
    <dxf>
      <font>
        <color auto="1"/>
      </font>
      <fill>
        <patternFill>
          <bgColor rgb="FF9DD561"/>
        </patternFill>
      </fill>
    </dxf>
    <dxf>
      <font>
        <color auto="1"/>
      </font>
      <fill>
        <patternFill>
          <bgColor rgb="FFFFFF99"/>
        </patternFill>
      </fill>
    </dxf>
    <dxf>
      <font>
        <color theme="0"/>
      </font>
      <fill>
        <patternFill>
          <bgColor rgb="FFFF8181"/>
        </patternFill>
      </fill>
    </dxf>
    <dxf>
      <fill>
        <patternFill>
          <bgColor rgb="FFFFFF99"/>
        </patternFill>
      </fill>
    </dxf>
    <dxf>
      <fill>
        <patternFill>
          <bgColor rgb="FF9ED561"/>
        </patternFill>
      </fill>
    </dxf>
    <dxf>
      <font>
        <condense val="0"/>
        <extend val="0"/>
        <color indexed="9"/>
      </font>
      <fill>
        <patternFill>
          <bgColor theme="1"/>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671D5C"/>
      <rgbColor rgb="00008080"/>
      <rgbColor rgb="00C0C0C0"/>
      <rgbColor rgb="00808080"/>
      <rgbColor rgb="00671D5C"/>
      <rgbColor rgb="00D2CDCB"/>
      <rgbColor rgb="00B191A9"/>
      <rgbColor rgb="007E195F"/>
      <rgbColor rgb="00B2A6A2"/>
      <rgbColor rgb="008B807C"/>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B191A9"/>
      <rgbColor rgb="00339966"/>
      <rgbColor rgb="00EAEAEA"/>
      <rgbColor rgb="00333300"/>
      <rgbColor rgb="00993300"/>
      <rgbColor rgb="00993366"/>
      <rgbColor rgb="00333399"/>
      <rgbColor rgb="00333333"/>
    </indexedColors>
    <mruColors>
      <color rgb="FF00CC66"/>
      <color rgb="FFFABE00"/>
      <color rgb="FFFF6D70"/>
      <color rgb="FFFFFF66"/>
      <color rgb="FF99FF99"/>
      <color rgb="FFFF8181"/>
      <color rgb="FFFFFF99"/>
      <color rgb="FF9DD561"/>
      <color rgb="FF0000FF"/>
      <color rgb="FFFFE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6.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hartsheet" Target="chartsheets/sheet1.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baseline="0">
                <a:solidFill>
                  <a:schemeClr val="dk1">
                    <a:lumMod val="75000"/>
                    <a:lumOff val="25000"/>
                  </a:schemeClr>
                </a:solidFill>
                <a:latin typeface="Arial" panose="020B0604020202020204" pitchFamily="34" charset="0"/>
                <a:ea typeface="+mn-ea"/>
                <a:cs typeface="Arial" panose="020B0604020202020204" pitchFamily="34" charset="0"/>
              </a:defRPr>
            </a:pPr>
            <a:r>
              <a:rPr lang="es-MX" sz="1100"/>
              <a:t>% de avance</a:t>
            </a:r>
          </a:p>
        </c:rich>
      </c:tx>
      <c:overlay val="0"/>
      <c:spPr>
        <a:noFill/>
        <a:ln>
          <a:noFill/>
        </a:ln>
        <a:effectLst/>
      </c:spPr>
      <c:txPr>
        <a:bodyPr rot="0" spcFirstLastPara="1" vertOverflow="ellipsis" vert="horz" wrap="square" anchor="ctr" anchorCtr="1"/>
        <a:lstStyle/>
        <a:p>
          <a:pPr>
            <a:defRPr sz="1100" b="1" i="0" u="none" strike="noStrike" kern="1200" baseline="0">
              <a:solidFill>
                <a:schemeClr val="dk1">
                  <a:lumMod val="75000"/>
                  <a:lumOff val="25000"/>
                </a:schemeClr>
              </a:solidFill>
              <a:latin typeface="Arial" panose="020B0604020202020204" pitchFamily="34" charset="0"/>
              <a:ea typeface="+mn-ea"/>
              <a:cs typeface="Arial" panose="020B0604020202020204" pitchFamily="34" charset="0"/>
            </a:defRPr>
          </a:pPr>
          <a:endParaRPr lang="es-MX"/>
        </a:p>
      </c:txPr>
    </c:title>
    <c:autoTitleDeleted val="0"/>
    <c:plotArea>
      <c:layout/>
      <c:doughnutChart>
        <c:varyColors val="1"/>
        <c:ser>
          <c:idx val="0"/>
          <c:order val="0"/>
          <c:dPt>
            <c:idx val="0"/>
            <c:bubble3D val="0"/>
            <c:spPr>
              <a:solidFill>
                <a:srgbClr val="00CC66"/>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2-CCB7-4352-8F20-69C45F69ECA0}"/>
              </c:ext>
            </c:extLst>
          </c:dPt>
          <c:dPt>
            <c:idx val="1"/>
            <c:bubble3D val="0"/>
            <c:spPr>
              <a:solidFill>
                <a:srgbClr val="FFFF00"/>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3-CCB7-4352-8F20-69C45F69ECA0}"/>
              </c:ext>
            </c:extLst>
          </c:dPt>
          <c:dPt>
            <c:idx val="2"/>
            <c:bubble3D val="0"/>
            <c:spPr>
              <a:solidFill>
                <a:srgbClr val="FF0000"/>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4-CCB7-4352-8F20-69C45F69ECA0}"/>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anchor="ctr" anchorCtr="1"/>
              <a:lstStyle/>
              <a:p>
                <a:pPr>
                  <a:defRPr sz="700" b="1" i="0" u="none" strike="noStrike" kern="1200" baseline="0">
                    <a:solidFill>
                      <a:schemeClr val="lt1"/>
                    </a:solidFill>
                    <a:latin typeface="Arial" panose="020B0604020202020204" pitchFamily="34" charset="0"/>
                    <a:ea typeface="+mn-ea"/>
                    <a:cs typeface="Arial" panose="020B0604020202020204" pitchFamily="34" charset="0"/>
                  </a:defRPr>
                </a:pPr>
                <a:endParaRPr lang="es-MX"/>
              </a:p>
            </c:txPr>
            <c:showLegendKey val="0"/>
            <c:showVal val="0"/>
            <c:showCatName val="0"/>
            <c:showSerName val="0"/>
            <c:showPercent val="1"/>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Resultados!$D$8:$D$10</c:f>
              <c:strCache>
                <c:ptCount val="3"/>
                <c:pt idx="0">
                  <c:v>Terminado</c:v>
                </c:pt>
                <c:pt idx="1">
                  <c:v>En proceso</c:v>
                </c:pt>
                <c:pt idx="2">
                  <c:v>Atrasado</c:v>
                </c:pt>
              </c:strCache>
            </c:strRef>
          </c:cat>
          <c:val>
            <c:numRef>
              <c:f>Resultados!$E$8:$E$10</c:f>
              <c:numCache>
                <c:formatCode>General</c:formatCode>
                <c:ptCount val="3"/>
                <c:pt idx="0">
                  <c:v>3</c:v>
                </c:pt>
                <c:pt idx="1">
                  <c:v>9</c:v>
                </c:pt>
                <c:pt idx="2">
                  <c:v>2</c:v>
                </c:pt>
              </c:numCache>
            </c:numRef>
          </c:val>
          <c:extLst>
            <c:ext xmlns:c16="http://schemas.microsoft.com/office/drawing/2014/chart" uri="{C3380CC4-5D6E-409C-BE32-E72D297353CC}">
              <c16:uniqueId val="{00000000-CCB7-4352-8F20-69C45F69ECA0}"/>
            </c:ext>
          </c:extLst>
        </c:ser>
        <c:dLbls>
          <c:showLegendKey val="0"/>
          <c:showVal val="0"/>
          <c:showCatName val="0"/>
          <c:showSerName val="0"/>
          <c:showPercent val="1"/>
          <c:showBubbleSize val="0"/>
          <c:showLeaderLines val="1"/>
        </c:dLbls>
        <c:firstSliceAng val="0"/>
        <c:holeSize val="50"/>
      </c:doughnutChart>
      <c:spPr>
        <a:noFill/>
        <a:ln>
          <a:noFill/>
        </a:ln>
        <a:effectLst/>
      </c:spPr>
    </c:plotArea>
    <c:legend>
      <c:legendPos val="r"/>
      <c:overlay val="0"/>
      <c:spPr>
        <a:solidFill>
          <a:schemeClr val="tx1"/>
        </a:solidFill>
        <a:ln>
          <a:noFill/>
        </a:ln>
        <a:effectLst/>
      </c:spPr>
      <c:txPr>
        <a:bodyPr rot="0" spcFirstLastPara="1" vertOverflow="ellipsis" vert="horz" wrap="square" anchor="ctr" anchorCtr="1"/>
        <a:lstStyle/>
        <a:p>
          <a:pPr>
            <a:defRPr lang="en-US" sz="900" b="0" i="0" u="none" strike="noStrike" kern="1200" baseline="0">
              <a:solidFill>
                <a:schemeClr val="bg1"/>
              </a:solidFill>
              <a:latin typeface="Arial" panose="020B0604020202020204" pitchFamily="34" charset="0"/>
              <a:ea typeface="+mn-ea"/>
              <a:cs typeface="Arial" panose="020B0604020202020204" pitchFamily="34" charset="0"/>
            </a:defRPr>
          </a:pPr>
          <a:endParaRPr lang="es-MX"/>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sz="700">
          <a:latin typeface="Arial" panose="020B0604020202020204" pitchFamily="34" charset="0"/>
          <a:cs typeface="Arial" panose="020B0604020202020204" pitchFamily="34" charset="0"/>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baseline="0">
                <a:solidFill>
                  <a:schemeClr val="dk1">
                    <a:lumMod val="75000"/>
                    <a:lumOff val="25000"/>
                  </a:schemeClr>
                </a:solidFill>
                <a:latin typeface="Arial" panose="020B0604020202020204" pitchFamily="34" charset="0"/>
                <a:ea typeface="+mn-ea"/>
                <a:cs typeface="Arial" panose="020B0604020202020204" pitchFamily="34" charset="0"/>
              </a:defRPr>
            </a:pPr>
            <a:r>
              <a:rPr lang="es-MX" sz="1200"/>
              <a:t>Cantidad de actividades</a:t>
            </a:r>
          </a:p>
        </c:rich>
      </c:tx>
      <c:overlay val="0"/>
      <c:spPr>
        <a:noFill/>
        <a:ln>
          <a:noFill/>
        </a:ln>
        <a:effectLst/>
      </c:spPr>
      <c:txPr>
        <a:bodyPr rot="0" spcFirstLastPara="1" vertOverflow="ellipsis" vert="horz" wrap="square" anchor="ctr" anchorCtr="1"/>
        <a:lstStyle/>
        <a:p>
          <a:pPr>
            <a:defRPr sz="1200" b="1" i="0" u="none" strike="noStrike" kern="1200" baseline="0">
              <a:solidFill>
                <a:schemeClr val="dk1">
                  <a:lumMod val="75000"/>
                  <a:lumOff val="25000"/>
                </a:schemeClr>
              </a:solidFill>
              <a:latin typeface="Arial" panose="020B0604020202020204" pitchFamily="34" charset="0"/>
              <a:ea typeface="+mn-ea"/>
              <a:cs typeface="Arial" panose="020B0604020202020204" pitchFamily="34" charset="0"/>
            </a:defRPr>
          </a:pPr>
          <a:endParaRPr lang="es-MX"/>
        </a:p>
      </c:txPr>
    </c:title>
    <c:autoTitleDeleted val="0"/>
    <c:plotArea>
      <c:layout/>
      <c:barChart>
        <c:barDir val="col"/>
        <c:grouping val="clustered"/>
        <c:varyColors val="0"/>
        <c:ser>
          <c:idx val="0"/>
          <c:order val="0"/>
          <c:spPr>
            <a:solidFill>
              <a:schemeClr val="accent1"/>
            </a:solidFill>
            <a:ln>
              <a:noFill/>
            </a:ln>
            <a:effectLst>
              <a:outerShdw blurRad="254000" sx="102000" sy="102000" algn="ctr" rotWithShape="0">
                <a:prstClr val="black">
                  <a:alpha val="20000"/>
                </a:prstClr>
              </a:outerShdw>
            </a:effectLst>
          </c:spPr>
          <c:invertIfNegative val="0"/>
          <c:dPt>
            <c:idx val="0"/>
            <c:invertIfNegative val="0"/>
            <c:bubble3D val="0"/>
            <c:spPr>
              <a:solidFill>
                <a:srgbClr val="00CC66"/>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1-BBFB-4A75-BB79-88CED6BC39E6}"/>
              </c:ext>
            </c:extLst>
          </c:dPt>
          <c:dPt>
            <c:idx val="1"/>
            <c:invertIfNegative val="0"/>
            <c:bubble3D val="0"/>
            <c:spPr>
              <a:solidFill>
                <a:srgbClr val="FFFF00"/>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3-BBFB-4A75-BB79-88CED6BC39E6}"/>
              </c:ext>
            </c:extLst>
          </c:dPt>
          <c:dPt>
            <c:idx val="2"/>
            <c:invertIfNegative val="0"/>
            <c:bubble3D val="0"/>
            <c:spPr>
              <a:solidFill>
                <a:srgbClr val="FF0000"/>
              </a:solidFill>
              <a:ln>
                <a:noFill/>
              </a:ln>
              <a:effectLst>
                <a:outerShdw blurRad="254000" sx="102000" sy="102000" algn="ctr" rotWithShape="0">
                  <a:prstClr val="black">
                    <a:alpha val="20000"/>
                  </a:prstClr>
                </a:outerShdw>
              </a:effectLst>
            </c:spPr>
            <c:extLst>
              <c:ext xmlns:c16="http://schemas.microsoft.com/office/drawing/2014/chart" uri="{C3380CC4-5D6E-409C-BE32-E72D297353CC}">
                <c16:uniqueId val="{00000005-BBFB-4A75-BB79-88CED6BC39E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anchor="ctr" anchorCtr="1"/>
              <a:lstStyle/>
              <a:p>
                <a:pPr>
                  <a:defRPr sz="700" b="1" i="0" u="none" strike="noStrike" kern="1200" baseline="0">
                    <a:solidFill>
                      <a:schemeClr val="lt1"/>
                    </a:solidFill>
                    <a:latin typeface="Arial" panose="020B0604020202020204" pitchFamily="34" charset="0"/>
                    <a:ea typeface="+mn-ea"/>
                    <a:cs typeface="Arial" panose="020B0604020202020204" pitchFamily="34" charset="0"/>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Resultados!$D$8:$D$10</c:f>
              <c:strCache>
                <c:ptCount val="3"/>
                <c:pt idx="0">
                  <c:v>Terminado</c:v>
                </c:pt>
                <c:pt idx="1">
                  <c:v>En proceso</c:v>
                </c:pt>
                <c:pt idx="2">
                  <c:v>Atrasado</c:v>
                </c:pt>
              </c:strCache>
            </c:strRef>
          </c:cat>
          <c:val>
            <c:numRef>
              <c:f>Resultados!$E$8:$E$10</c:f>
              <c:numCache>
                <c:formatCode>General</c:formatCode>
                <c:ptCount val="3"/>
                <c:pt idx="0">
                  <c:v>3</c:v>
                </c:pt>
                <c:pt idx="1">
                  <c:v>9</c:v>
                </c:pt>
                <c:pt idx="2">
                  <c:v>2</c:v>
                </c:pt>
              </c:numCache>
            </c:numRef>
          </c:val>
          <c:extLst>
            <c:ext xmlns:c16="http://schemas.microsoft.com/office/drawing/2014/chart" uri="{C3380CC4-5D6E-409C-BE32-E72D297353CC}">
              <c16:uniqueId val="{00000006-BBFB-4A75-BB79-88CED6BC39E6}"/>
            </c:ext>
          </c:extLst>
        </c:ser>
        <c:dLbls>
          <c:showLegendKey val="0"/>
          <c:showVal val="0"/>
          <c:showCatName val="0"/>
          <c:showSerName val="0"/>
          <c:showPercent val="0"/>
          <c:showBubbleSize val="0"/>
        </c:dLbls>
        <c:gapWidth val="100"/>
        <c:axId val="905522256"/>
        <c:axId val="905521008"/>
      </c:barChart>
      <c:catAx>
        <c:axId val="905522256"/>
        <c:scaling>
          <c:orientation val="minMax"/>
        </c:scaling>
        <c:delete val="0"/>
        <c:axPos val="b"/>
        <c:numFmt formatCode="General" sourceLinked="1"/>
        <c:majorTickMark val="out"/>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700" b="0" i="0" u="none" strike="noStrike" kern="1200" cap="all" baseline="0">
                <a:solidFill>
                  <a:schemeClr val="dk1">
                    <a:lumMod val="75000"/>
                    <a:lumOff val="25000"/>
                  </a:schemeClr>
                </a:solidFill>
                <a:latin typeface="Arial" panose="020B0604020202020204" pitchFamily="34" charset="0"/>
                <a:ea typeface="+mn-ea"/>
                <a:cs typeface="Arial" panose="020B0604020202020204" pitchFamily="34" charset="0"/>
              </a:defRPr>
            </a:pPr>
            <a:endParaRPr lang="es-MX"/>
          </a:p>
        </c:txPr>
        <c:crossAx val="905521008"/>
        <c:auto val="1"/>
        <c:lblAlgn val="ctr"/>
        <c:lblOffset val="100"/>
        <c:noMultiLvlLbl val="0"/>
      </c:catAx>
      <c:valAx>
        <c:axId val="905521008"/>
        <c:scaling>
          <c:orientation val="minMax"/>
        </c:scaling>
        <c:delete val="0"/>
        <c:axPos val="l"/>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700" b="0" i="0" u="none" strike="noStrike" kern="1200" baseline="0">
                <a:solidFill>
                  <a:schemeClr val="dk1">
                    <a:lumMod val="75000"/>
                    <a:lumOff val="25000"/>
                  </a:schemeClr>
                </a:solidFill>
                <a:latin typeface="Arial" panose="020B0604020202020204" pitchFamily="34" charset="0"/>
                <a:ea typeface="+mn-ea"/>
                <a:cs typeface="Arial" panose="020B0604020202020204" pitchFamily="34" charset="0"/>
              </a:defRPr>
            </a:pPr>
            <a:endParaRPr lang="es-MX"/>
          </a:p>
        </c:txPr>
        <c:crossAx val="905522256"/>
        <c:crossBetween val="between"/>
      </c:valAx>
      <c:spPr>
        <a:noFill/>
        <a:ln>
          <a:noFill/>
        </a:ln>
        <a:effectLst/>
      </c:spPr>
    </c:plotArea>
    <c:legend>
      <c:legendPos val="r"/>
      <c:overlay val="0"/>
      <c:spPr>
        <a:solidFill>
          <a:schemeClr val="tx1"/>
        </a:solidFill>
        <a:ln>
          <a:noFill/>
        </a:ln>
        <a:effectLst/>
      </c:spPr>
      <c:txPr>
        <a:bodyPr rot="0" spcFirstLastPara="1" vertOverflow="ellipsis" vert="horz" wrap="square" anchor="ctr" anchorCtr="1"/>
        <a:lstStyle/>
        <a:p>
          <a:pPr>
            <a:defRPr sz="900" b="0" i="0" u="none" strike="noStrike" kern="1200" baseline="0">
              <a:solidFill>
                <a:schemeClr val="bg1"/>
              </a:solidFill>
              <a:latin typeface="Arial" panose="020B0604020202020204" pitchFamily="34" charset="0"/>
              <a:ea typeface="+mn-ea"/>
              <a:cs typeface="Arial" panose="020B0604020202020204" pitchFamily="34" charset="0"/>
            </a:defRPr>
          </a:pPr>
          <a:endParaRPr lang="es-MX"/>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sz="700">
          <a:latin typeface="Arial" panose="020B0604020202020204" pitchFamily="34" charset="0"/>
          <a:cs typeface="Arial" panose="020B0604020202020204" pitchFamily="34" charset="0"/>
        </a:defRPr>
      </a:pPr>
      <a:endParaRPr lang="es-MX"/>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943416390434092"/>
          <c:y val="0.10344827586206895"/>
          <c:w val="0.83773739264702363"/>
          <c:h val="0.65517241379311386"/>
        </c:manualLayout>
      </c:layout>
      <c:barChart>
        <c:barDir val="col"/>
        <c:grouping val="clustered"/>
        <c:varyColors val="0"/>
        <c:ser>
          <c:idx val="0"/>
          <c:order val="0"/>
          <c:tx>
            <c:strRef>
              <c:f>Metrics!$B$6</c:f>
              <c:strCache>
                <c:ptCount val="1"/>
              </c:strCache>
            </c:strRef>
          </c:tx>
          <c:spPr>
            <a:solidFill>
              <a:srgbClr val="0000FF"/>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(Metrics!$B$18:$AA$18,Metrics!$B$28:$AA$28)</c:f>
              <c:numCache>
                <c:formatCode>General</c:formatCode>
                <c:ptCount val="52"/>
              </c:numCache>
            </c:numRef>
          </c:val>
          <c:extLst>
            <c:ext xmlns:c16="http://schemas.microsoft.com/office/drawing/2014/chart" uri="{C3380CC4-5D6E-409C-BE32-E72D297353CC}">
              <c16:uniqueId val="{00000000-CBB2-41A8-A6AC-0108EC9874FF}"/>
            </c:ext>
          </c:extLst>
        </c:ser>
        <c:ser>
          <c:idx val="1"/>
          <c:order val="1"/>
          <c:tx>
            <c:v>YTD</c:v>
          </c:tx>
          <c:spPr>
            <a:solidFill>
              <a:srgbClr val="969696"/>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(Metrics!$A$64:$AZ$64,Metrics!$AF$6)</c:f>
              <c:numCache>
                <c:formatCode>General</c:formatCode>
                <c:ptCount val="53"/>
              </c:numCache>
            </c:numRef>
          </c:val>
          <c:extLst>
            <c:ext xmlns:c16="http://schemas.microsoft.com/office/drawing/2014/chart" uri="{C3380CC4-5D6E-409C-BE32-E72D297353CC}">
              <c16:uniqueId val="{00000001-CBB2-41A8-A6AC-0108EC9874FF}"/>
            </c:ext>
          </c:extLst>
        </c:ser>
        <c:dLbls>
          <c:showLegendKey val="0"/>
          <c:showVal val="0"/>
          <c:showCatName val="0"/>
          <c:showSerName val="0"/>
          <c:showPercent val="0"/>
          <c:showBubbleSize val="0"/>
        </c:dLbls>
        <c:gapWidth val="0"/>
        <c:axId val="251471360"/>
        <c:axId val="251472896"/>
      </c:barChart>
      <c:lineChart>
        <c:grouping val="standard"/>
        <c:varyColors val="0"/>
        <c:ser>
          <c:idx val="2"/>
          <c:order val="2"/>
          <c:tx>
            <c:strRef>
              <c:f>Metrics!$BA$17</c:f>
              <c:strCache>
                <c:ptCount val="1"/>
                <c:pt idx="0">
                  <c:v>Baseline</c:v>
                </c:pt>
              </c:strCache>
            </c:strRef>
          </c:tx>
          <c:spPr>
            <a:ln w="12700">
              <a:solidFill>
                <a:srgbClr val="FF9900"/>
              </a:solidFill>
              <a:prstDash val="solid"/>
            </a:ln>
          </c:spPr>
          <c:marker>
            <c:symbol val="none"/>
          </c:marker>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(Metrics!$BA$18:$BZ$18,Metrics!$BA$28:$BZ$28)</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2-CBB2-41A8-A6AC-0108EC9874FF}"/>
            </c:ext>
          </c:extLst>
        </c:ser>
        <c:ser>
          <c:idx val="3"/>
          <c:order val="3"/>
          <c:tx>
            <c:strRef>
              <c:f>Metrics!$CA$17</c:f>
              <c:strCache>
                <c:ptCount val="1"/>
                <c:pt idx="0">
                  <c:v>Target</c:v>
                </c:pt>
              </c:strCache>
            </c:strRef>
          </c:tx>
          <c:spPr>
            <a:ln w="12700">
              <a:solidFill>
                <a:srgbClr val="00FFFF"/>
              </a:solidFill>
              <a:prstDash val="solid"/>
            </a:ln>
          </c:spPr>
          <c:marker>
            <c:symbol val="none"/>
          </c:marker>
          <c:cat>
            <c:strRef>
              <c:f>(Metrics!$B$17:$AA$17,Metrics!$B$27:$AA$27)</c:f>
              <c:strCache>
                <c:ptCount val="52"/>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strCache>
            </c:strRef>
          </c:cat>
          <c:val>
            <c:numRef>
              <c:f>(Metrics!$CA$18:$CZ$18,Metrics!$CA$28:$CZ$28)</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3-CBB2-41A8-A6AC-0108EC9874FF}"/>
            </c:ext>
          </c:extLst>
        </c:ser>
        <c:dLbls>
          <c:showLegendKey val="0"/>
          <c:showVal val="0"/>
          <c:showCatName val="0"/>
          <c:showSerName val="0"/>
          <c:showPercent val="0"/>
          <c:showBubbleSize val="0"/>
        </c:dLbls>
        <c:marker val="1"/>
        <c:smooth val="0"/>
        <c:axId val="251471360"/>
        <c:axId val="251472896"/>
      </c:lineChart>
      <c:catAx>
        <c:axId val="251471360"/>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425" b="0" i="0" u="none" strike="noStrike" baseline="0">
                <a:solidFill>
                  <a:srgbClr val="000000"/>
                </a:solidFill>
                <a:latin typeface="Trebuchet MS"/>
                <a:ea typeface="Trebuchet MS"/>
                <a:cs typeface="Trebuchet MS"/>
              </a:defRPr>
            </a:pPr>
            <a:endParaRPr lang="es-MX"/>
          </a:p>
        </c:txPr>
        <c:crossAx val="251472896"/>
        <c:crosses val="autoZero"/>
        <c:auto val="1"/>
        <c:lblAlgn val="ctr"/>
        <c:lblOffset val="100"/>
        <c:tickLblSkip val="2"/>
        <c:tickMarkSkip val="1"/>
        <c:noMultiLvlLbl val="0"/>
      </c:catAx>
      <c:valAx>
        <c:axId val="251472896"/>
        <c:scaling>
          <c:orientation val="minMax"/>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425" b="0" i="0" u="none" strike="noStrike" baseline="0">
                <a:solidFill>
                  <a:srgbClr val="000000"/>
                </a:solidFill>
                <a:latin typeface="Arial"/>
                <a:ea typeface="Arial"/>
                <a:cs typeface="Arial"/>
              </a:defRPr>
            </a:pPr>
            <a:endParaRPr lang="es-MX"/>
          </a:p>
        </c:txPr>
        <c:crossAx val="251471360"/>
        <c:crosses val="autoZero"/>
        <c:crossBetween val="between"/>
      </c:valAx>
      <c:spPr>
        <a:noFill/>
        <a:ln w="25400">
          <a:noFill/>
        </a:ln>
      </c:spPr>
    </c:plotArea>
    <c:legend>
      <c:legendPos val="b"/>
      <c:layout>
        <c:manualLayout>
          <c:xMode val="edge"/>
          <c:yMode val="edge"/>
          <c:x val="0.13584930691573371"/>
          <c:y val="0.88669950738917025"/>
          <c:w val="0.80377506591809667"/>
          <c:h val="7.8817733990149075E-2"/>
        </c:manualLayout>
      </c:layout>
      <c:overlay val="0"/>
      <c:spPr>
        <a:solidFill>
          <a:srgbClr val="FFFFFF"/>
        </a:solidFill>
        <a:ln w="3175">
          <a:solidFill>
            <a:srgbClr val="000000"/>
          </a:solidFill>
          <a:prstDash val="solid"/>
        </a:ln>
      </c:spPr>
      <c:txPr>
        <a:bodyPr/>
        <a:lstStyle/>
        <a:p>
          <a:pPr>
            <a:defRPr sz="390" b="0" i="0" u="none" strike="noStrike" baseline="0">
              <a:solidFill>
                <a:srgbClr val="000000"/>
              </a:solidFill>
              <a:latin typeface="Arial"/>
              <a:ea typeface="Arial"/>
              <a:cs typeface="Arial"/>
            </a:defRPr>
          </a:pPr>
          <a:endParaRPr lang="es-MX"/>
        </a:p>
      </c:txPr>
    </c:legend>
    <c:plotVisOnly val="1"/>
    <c:dispBlanksAs val="gap"/>
    <c:showDLblsOverMax val="0"/>
  </c:chart>
  <c:spPr>
    <a:noFill/>
    <a:ln w="9525">
      <a:noFill/>
    </a:ln>
  </c:spPr>
  <c:txPr>
    <a:bodyPr/>
    <a:lstStyle/>
    <a:p>
      <a:pPr>
        <a:defRPr sz="425" b="0" i="0" u="none" strike="noStrike" baseline="0">
          <a:solidFill>
            <a:srgbClr val="000000"/>
          </a:solidFill>
          <a:latin typeface="Arial"/>
          <a:ea typeface="Arial"/>
          <a:cs typeface="Arial"/>
        </a:defRPr>
      </a:pPr>
      <a:endParaRPr lang="es-MX"/>
    </a:p>
  </c:txPr>
  <c:printSettings>
    <c:headerFooter alignWithMargins="0"/>
    <c:pageMargins b="1" l="0.750000000000006" r="0.750000000000006" t="1" header="0.5" footer="0.5"/>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943416390434092"/>
          <c:y val="0.10344827586206895"/>
          <c:w val="0.83773739264702363"/>
          <c:h val="0.65517241379311386"/>
        </c:manualLayout>
      </c:layout>
      <c:barChart>
        <c:barDir val="col"/>
        <c:grouping val="clustered"/>
        <c:varyColors val="0"/>
        <c:ser>
          <c:idx val="0"/>
          <c:order val="0"/>
          <c:tx>
            <c:strRef>
              <c:f>Metrics!$B$7</c:f>
              <c:strCache>
                <c:ptCount val="1"/>
              </c:strCache>
            </c:strRef>
          </c:tx>
          <c:spPr>
            <a:solidFill>
              <a:srgbClr val="0000FF"/>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(Metrics!$B$19:$AA$19,Metrics!$B$29:$AA$29)</c:f>
              <c:numCache>
                <c:formatCode>General</c:formatCode>
                <c:ptCount val="52"/>
              </c:numCache>
            </c:numRef>
          </c:val>
          <c:extLst>
            <c:ext xmlns:c16="http://schemas.microsoft.com/office/drawing/2014/chart" uri="{C3380CC4-5D6E-409C-BE32-E72D297353CC}">
              <c16:uniqueId val="{00000000-CBA9-4A54-A660-738E46CF0B7D}"/>
            </c:ext>
          </c:extLst>
        </c:ser>
        <c:ser>
          <c:idx val="1"/>
          <c:order val="1"/>
          <c:tx>
            <c:v>YTD</c:v>
          </c:tx>
          <c:spPr>
            <a:solidFill>
              <a:srgbClr val="969696"/>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(Metrics!$A$64:$AZ$64,Metrics!$AF$7)</c:f>
              <c:numCache>
                <c:formatCode>General</c:formatCode>
                <c:ptCount val="53"/>
              </c:numCache>
            </c:numRef>
          </c:val>
          <c:extLst>
            <c:ext xmlns:c16="http://schemas.microsoft.com/office/drawing/2014/chart" uri="{C3380CC4-5D6E-409C-BE32-E72D297353CC}">
              <c16:uniqueId val="{00000001-CBA9-4A54-A660-738E46CF0B7D}"/>
            </c:ext>
          </c:extLst>
        </c:ser>
        <c:dLbls>
          <c:showLegendKey val="0"/>
          <c:showVal val="0"/>
          <c:showCatName val="0"/>
          <c:showSerName val="0"/>
          <c:showPercent val="0"/>
          <c:showBubbleSize val="0"/>
        </c:dLbls>
        <c:gapWidth val="0"/>
        <c:axId val="251517952"/>
        <c:axId val="272679680"/>
      </c:barChart>
      <c:lineChart>
        <c:grouping val="standard"/>
        <c:varyColors val="0"/>
        <c:ser>
          <c:idx val="2"/>
          <c:order val="2"/>
          <c:tx>
            <c:strRef>
              <c:f>Metrics!$BA$17</c:f>
              <c:strCache>
                <c:ptCount val="1"/>
                <c:pt idx="0">
                  <c:v>Baseline</c:v>
                </c:pt>
              </c:strCache>
            </c:strRef>
          </c:tx>
          <c:spPr>
            <a:ln w="12700">
              <a:solidFill>
                <a:srgbClr val="FF9900"/>
              </a:solidFill>
              <a:prstDash val="solid"/>
            </a:ln>
          </c:spPr>
          <c:marker>
            <c:symbol val="none"/>
          </c:marker>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(Metrics!$BA$19:$BZ$19,Metrics!$BA$29:$BZ$29)</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2-CBA9-4A54-A660-738E46CF0B7D}"/>
            </c:ext>
          </c:extLst>
        </c:ser>
        <c:ser>
          <c:idx val="3"/>
          <c:order val="3"/>
          <c:tx>
            <c:strRef>
              <c:f>Metrics!$CA$17</c:f>
              <c:strCache>
                <c:ptCount val="1"/>
                <c:pt idx="0">
                  <c:v>Target</c:v>
                </c:pt>
              </c:strCache>
            </c:strRef>
          </c:tx>
          <c:spPr>
            <a:ln w="12700">
              <a:solidFill>
                <a:srgbClr val="00FFFF"/>
              </a:solidFill>
              <a:prstDash val="solid"/>
            </a:ln>
          </c:spPr>
          <c:marker>
            <c:symbol val="none"/>
          </c:marker>
          <c:cat>
            <c:strRef>
              <c:f>(Metrics!$B$17:$AA$17,Metrics!$B$27:$AA$27)</c:f>
              <c:strCache>
                <c:ptCount val="52"/>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strCache>
            </c:strRef>
          </c:cat>
          <c:val>
            <c:numRef>
              <c:f>(Metrics!$CA$19:$CZ$19,Metrics!$CA$29:$CZ$29)</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3-CBA9-4A54-A660-738E46CF0B7D}"/>
            </c:ext>
          </c:extLst>
        </c:ser>
        <c:dLbls>
          <c:showLegendKey val="0"/>
          <c:showVal val="0"/>
          <c:showCatName val="0"/>
          <c:showSerName val="0"/>
          <c:showPercent val="0"/>
          <c:showBubbleSize val="0"/>
        </c:dLbls>
        <c:marker val="1"/>
        <c:smooth val="0"/>
        <c:axId val="251517952"/>
        <c:axId val="272679680"/>
      </c:lineChart>
      <c:catAx>
        <c:axId val="251517952"/>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425" b="0" i="0" u="none" strike="noStrike" baseline="0">
                <a:solidFill>
                  <a:srgbClr val="000000"/>
                </a:solidFill>
                <a:latin typeface="Trebuchet MS"/>
                <a:ea typeface="Trebuchet MS"/>
                <a:cs typeface="Trebuchet MS"/>
              </a:defRPr>
            </a:pPr>
            <a:endParaRPr lang="es-MX"/>
          </a:p>
        </c:txPr>
        <c:crossAx val="272679680"/>
        <c:crosses val="autoZero"/>
        <c:auto val="1"/>
        <c:lblAlgn val="ctr"/>
        <c:lblOffset val="100"/>
        <c:tickLblSkip val="2"/>
        <c:tickMarkSkip val="1"/>
        <c:noMultiLvlLbl val="0"/>
      </c:catAx>
      <c:valAx>
        <c:axId val="272679680"/>
        <c:scaling>
          <c:orientation val="minMax"/>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425" b="0" i="0" u="none" strike="noStrike" baseline="0">
                <a:solidFill>
                  <a:srgbClr val="000000"/>
                </a:solidFill>
                <a:latin typeface="Arial"/>
                <a:ea typeface="Arial"/>
                <a:cs typeface="Arial"/>
              </a:defRPr>
            </a:pPr>
            <a:endParaRPr lang="es-MX"/>
          </a:p>
        </c:txPr>
        <c:crossAx val="251517952"/>
        <c:crosses val="autoZero"/>
        <c:crossBetween val="between"/>
      </c:valAx>
      <c:spPr>
        <a:noFill/>
        <a:ln w="25400">
          <a:noFill/>
        </a:ln>
      </c:spPr>
    </c:plotArea>
    <c:legend>
      <c:legendPos val="b"/>
      <c:layout>
        <c:manualLayout>
          <c:xMode val="edge"/>
          <c:yMode val="edge"/>
          <c:x val="0.14717008249204491"/>
          <c:y val="0.88669950738917025"/>
          <c:w val="0.80377506591809667"/>
          <c:h val="7.8817733990149075E-2"/>
        </c:manualLayout>
      </c:layout>
      <c:overlay val="0"/>
      <c:spPr>
        <a:solidFill>
          <a:srgbClr val="FFFFFF"/>
        </a:solidFill>
        <a:ln w="3175">
          <a:solidFill>
            <a:srgbClr val="000000"/>
          </a:solidFill>
          <a:prstDash val="solid"/>
        </a:ln>
      </c:spPr>
      <c:txPr>
        <a:bodyPr/>
        <a:lstStyle/>
        <a:p>
          <a:pPr>
            <a:defRPr sz="390" b="0" i="0" u="none" strike="noStrike" baseline="0">
              <a:solidFill>
                <a:srgbClr val="000000"/>
              </a:solidFill>
              <a:latin typeface="Arial"/>
              <a:ea typeface="Arial"/>
              <a:cs typeface="Arial"/>
            </a:defRPr>
          </a:pPr>
          <a:endParaRPr lang="es-MX"/>
        </a:p>
      </c:txPr>
    </c:legend>
    <c:plotVisOnly val="1"/>
    <c:dispBlanksAs val="gap"/>
    <c:showDLblsOverMax val="0"/>
  </c:chart>
  <c:spPr>
    <a:noFill/>
    <a:ln w="9525">
      <a:noFill/>
    </a:ln>
  </c:spPr>
  <c:txPr>
    <a:bodyPr/>
    <a:lstStyle/>
    <a:p>
      <a:pPr>
        <a:defRPr sz="425" b="0" i="0" u="none" strike="noStrike" baseline="0">
          <a:solidFill>
            <a:srgbClr val="000000"/>
          </a:solidFill>
          <a:latin typeface="Arial"/>
          <a:ea typeface="Arial"/>
          <a:cs typeface="Arial"/>
        </a:defRPr>
      </a:pPr>
      <a:endParaRPr lang="es-MX"/>
    </a:p>
  </c:txPr>
  <c:printSettings>
    <c:headerFooter alignWithMargins="0"/>
    <c:pageMargins b="1" l="0.750000000000006" r="0.750000000000006" t="1"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943416390434092"/>
          <c:y val="0.10344827586206895"/>
          <c:w val="0.83773739264702363"/>
          <c:h val="0.65517241379311386"/>
        </c:manualLayout>
      </c:layout>
      <c:barChart>
        <c:barDir val="col"/>
        <c:grouping val="clustered"/>
        <c:varyColors val="0"/>
        <c:ser>
          <c:idx val="0"/>
          <c:order val="0"/>
          <c:tx>
            <c:strRef>
              <c:f>Metrics!$B$8</c:f>
              <c:strCache>
                <c:ptCount val="1"/>
              </c:strCache>
            </c:strRef>
          </c:tx>
          <c:spPr>
            <a:solidFill>
              <a:srgbClr val="0000FF"/>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(Metrics!$B$20:$AA$20,Metrics!$B$30:$AA$30)</c:f>
              <c:numCache>
                <c:formatCode>General</c:formatCode>
                <c:ptCount val="52"/>
              </c:numCache>
            </c:numRef>
          </c:val>
          <c:extLst>
            <c:ext xmlns:c16="http://schemas.microsoft.com/office/drawing/2014/chart" uri="{C3380CC4-5D6E-409C-BE32-E72D297353CC}">
              <c16:uniqueId val="{00000000-453A-4081-9FF7-38CF84B5279D}"/>
            </c:ext>
          </c:extLst>
        </c:ser>
        <c:ser>
          <c:idx val="1"/>
          <c:order val="1"/>
          <c:tx>
            <c:v>YTD</c:v>
          </c:tx>
          <c:spPr>
            <a:solidFill>
              <a:srgbClr val="969696"/>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(Metrics!$A$64:$AZ$64,Metrics!$AF$8)</c:f>
              <c:numCache>
                <c:formatCode>General</c:formatCode>
                <c:ptCount val="53"/>
              </c:numCache>
            </c:numRef>
          </c:val>
          <c:extLst>
            <c:ext xmlns:c16="http://schemas.microsoft.com/office/drawing/2014/chart" uri="{C3380CC4-5D6E-409C-BE32-E72D297353CC}">
              <c16:uniqueId val="{00000001-453A-4081-9FF7-38CF84B5279D}"/>
            </c:ext>
          </c:extLst>
        </c:ser>
        <c:dLbls>
          <c:showLegendKey val="0"/>
          <c:showVal val="0"/>
          <c:showCatName val="0"/>
          <c:showSerName val="0"/>
          <c:showPercent val="0"/>
          <c:showBubbleSize val="0"/>
        </c:dLbls>
        <c:gapWidth val="0"/>
        <c:axId val="274039552"/>
        <c:axId val="274041088"/>
      </c:barChart>
      <c:lineChart>
        <c:grouping val="standard"/>
        <c:varyColors val="0"/>
        <c:ser>
          <c:idx val="2"/>
          <c:order val="2"/>
          <c:tx>
            <c:strRef>
              <c:f>Metrics!$BA$17</c:f>
              <c:strCache>
                <c:ptCount val="1"/>
                <c:pt idx="0">
                  <c:v>Baseline</c:v>
                </c:pt>
              </c:strCache>
            </c:strRef>
          </c:tx>
          <c:spPr>
            <a:ln w="12700">
              <a:solidFill>
                <a:srgbClr val="FF9900"/>
              </a:solidFill>
              <a:prstDash val="solid"/>
            </a:ln>
          </c:spPr>
          <c:marker>
            <c:symbol val="none"/>
          </c:marker>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(Metrics!$BA$20:$BZ$20,Metrics!$BA$30:$BZ$30)</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2-453A-4081-9FF7-38CF84B5279D}"/>
            </c:ext>
          </c:extLst>
        </c:ser>
        <c:ser>
          <c:idx val="3"/>
          <c:order val="3"/>
          <c:tx>
            <c:strRef>
              <c:f>Metrics!$CA$17</c:f>
              <c:strCache>
                <c:ptCount val="1"/>
                <c:pt idx="0">
                  <c:v>Target</c:v>
                </c:pt>
              </c:strCache>
            </c:strRef>
          </c:tx>
          <c:spPr>
            <a:ln w="12700">
              <a:solidFill>
                <a:srgbClr val="00FFFF"/>
              </a:solidFill>
              <a:prstDash val="solid"/>
            </a:ln>
          </c:spPr>
          <c:marker>
            <c:symbol val="none"/>
          </c:marker>
          <c:cat>
            <c:strRef>
              <c:f>(Metrics!$B$17:$AA$17,Metrics!$B$27:$AA$27)</c:f>
              <c:strCache>
                <c:ptCount val="52"/>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strCache>
            </c:strRef>
          </c:cat>
          <c:val>
            <c:numRef>
              <c:f>(Metrics!$CA$20:$CZ$20,Metrics!$CA$30:$CZ$30)</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3-453A-4081-9FF7-38CF84B5279D}"/>
            </c:ext>
          </c:extLst>
        </c:ser>
        <c:dLbls>
          <c:showLegendKey val="0"/>
          <c:showVal val="0"/>
          <c:showCatName val="0"/>
          <c:showSerName val="0"/>
          <c:showPercent val="0"/>
          <c:showBubbleSize val="0"/>
        </c:dLbls>
        <c:marker val="1"/>
        <c:smooth val="0"/>
        <c:axId val="274039552"/>
        <c:axId val="274041088"/>
      </c:lineChart>
      <c:catAx>
        <c:axId val="274039552"/>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425" b="0" i="0" u="none" strike="noStrike" baseline="0">
                <a:solidFill>
                  <a:srgbClr val="000000"/>
                </a:solidFill>
                <a:latin typeface="Trebuchet MS"/>
                <a:ea typeface="Trebuchet MS"/>
                <a:cs typeface="Trebuchet MS"/>
              </a:defRPr>
            </a:pPr>
            <a:endParaRPr lang="es-MX"/>
          </a:p>
        </c:txPr>
        <c:crossAx val="274041088"/>
        <c:crosses val="autoZero"/>
        <c:auto val="1"/>
        <c:lblAlgn val="ctr"/>
        <c:lblOffset val="100"/>
        <c:tickLblSkip val="2"/>
        <c:tickMarkSkip val="1"/>
        <c:noMultiLvlLbl val="0"/>
      </c:catAx>
      <c:valAx>
        <c:axId val="274041088"/>
        <c:scaling>
          <c:orientation val="minMax"/>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425" b="0" i="0" u="none" strike="noStrike" baseline="0">
                <a:solidFill>
                  <a:srgbClr val="000000"/>
                </a:solidFill>
                <a:latin typeface="Arial"/>
                <a:ea typeface="Arial"/>
                <a:cs typeface="Arial"/>
              </a:defRPr>
            </a:pPr>
            <a:endParaRPr lang="es-MX"/>
          </a:p>
        </c:txPr>
        <c:crossAx val="274039552"/>
        <c:crosses val="autoZero"/>
        <c:crossBetween val="between"/>
      </c:valAx>
      <c:spPr>
        <a:noFill/>
        <a:ln w="25400">
          <a:noFill/>
        </a:ln>
      </c:spPr>
    </c:plotArea>
    <c:legend>
      <c:legendPos val="b"/>
      <c:layout>
        <c:manualLayout>
          <c:xMode val="edge"/>
          <c:yMode val="edge"/>
          <c:x val="0.14717008249204491"/>
          <c:y val="0.88669950738917025"/>
          <c:w val="0.80377506591809667"/>
          <c:h val="7.8817733990149075E-2"/>
        </c:manualLayout>
      </c:layout>
      <c:overlay val="0"/>
      <c:spPr>
        <a:solidFill>
          <a:srgbClr val="FFFFFF"/>
        </a:solidFill>
        <a:ln w="3175">
          <a:solidFill>
            <a:srgbClr val="000000"/>
          </a:solidFill>
          <a:prstDash val="solid"/>
        </a:ln>
      </c:spPr>
      <c:txPr>
        <a:bodyPr/>
        <a:lstStyle/>
        <a:p>
          <a:pPr>
            <a:defRPr sz="390" b="0" i="0" u="none" strike="noStrike" baseline="0">
              <a:solidFill>
                <a:srgbClr val="000000"/>
              </a:solidFill>
              <a:latin typeface="Arial"/>
              <a:ea typeface="Arial"/>
              <a:cs typeface="Arial"/>
            </a:defRPr>
          </a:pPr>
          <a:endParaRPr lang="es-MX"/>
        </a:p>
      </c:txPr>
    </c:legend>
    <c:plotVisOnly val="1"/>
    <c:dispBlanksAs val="gap"/>
    <c:showDLblsOverMax val="0"/>
  </c:chart>
  <c:spPr>
    <a:noFill/>
    <a:ln w="9525">
      <a:noFill/>
    </a:ln>
  </c:spPr>
  <c:txPr>
    <a:bodyPr/>
    <a:lstStyle/>
    <a:p>
      <a:pPr>
        <a:defRPr sz="425" b="0" i="0" u="none" strike="noStrike" baseline="0">
          <a:solidFill>
            <a:srgbClr val="000000"/>
          </a:solidFill>
          <a:latin typeface="Arial"/>
          <a:ea typeface="Arial"/>
          <a:cs typeface="Arial"/>
        </a:defRPr>
      </a:pPr>
      <a:endParaRPr lang="es-MX"/>
    </a:p>
  </c:txPr>
  <c:printSettings>
    <c:headerFooter alignWithMargins="0"/>
    <c:pageMargins b="1" l="0.750000000000006" r="0.750000000000006" t="1"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943416390434092"/>
          <c:y val="0.10344827586206895"/>
          <c:w val="0.83773739264702363"/>
          <c:h val="0.65517241379311386"/>
        </c:manualLayout>
      </c:layout>
      <c:barChart>
        <c:barDir val="col"/>
        <c:grouping val="clustered"/>
        <c:varyColors val="0"/>
        <c:ser>
          <c:idx val="0"/>
          <c:order val="0"/>
          <c:tx>
            <c:strRef>
              <c:f>Metrics!$B$9</c:f>
              <c:strCache>
                <c:ptCount val="1"/>
              </c:strCache>
            </c:strRef>
          </c:tx>
          <c:spPr>
            <a:solidFill>
              <a:srgbClr val="0000FF"/>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(Metrics!$B$21:$AA$21,Metrics!$B$31:$AA$31)</c:f>
              <c:numCache>
                <c:formatCode>General</c:formatCode>
                <c:ptCount val="52"/>
              </c:numCache>
            </c:numRef>
          </c:val>
          <c:extLst>
            <c:ext xmlns:c16="http://schemas.microsoft.com/office/drawing/2014/chart" uri="{C3380CC4-5D6E-409C-BE32-E72D297353CC}">
              <c16:uniqueId val="{00000000-A2B4-4632-806C-57BF0C41845F}"/>
            </c:ext>
          </c:extLst>
        </c:ser>
        <c:ser>
          <c:idx val="1"/>
          <c:order val="1"/>
          <c:tx>
            <c:v>YTD</c:v>
          </c:tx>
          <c:spPr>
            <a:solidFill>
              <a:srgbClr val="969696"/>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(Metrics!$A$64:$AZ$64,Metrics!$AF$9)</c:f>
              <c:numCache>
                <c:formatCode>General</c:formatCode>
                <c:ptCount val="53"/>
              </c:numCache>
            </c:numRef>
          </c:val>
          <c:extLst>
            <c:ext xmlns:c16="http://schemas.microsoft.com/office/drawing/2014/chart" uri="{C3380CC4-5D6E-409C-BE32-E72D297353CC}">
              <c16:uniqueId val="{00000001-A2B4-4632-806C-57BF0C41845F}"/>
            </c:ext>
          </c:extLst>
        </c:ser>
        <c:dLbls>
          <c:showLegendKey val="0"/>
          <c:showVal val="0"/>
          <c:showCatName val="0"/>
          <c:showSerName val="0"/>
          <c:showPercent val="0"/>
          <c:showBubbleSize val="0"/>
        </c:dLbls>
        <c:gapWidth val="0"/>
        <c:axId val="273756160"/>
        <c:axId val="273757696"/>
      </c:barChart>
      <c:lineChart>
        <c:grouping val="standard"/>
        <c:varyColors val="0"/>
        <c:ser>
          <c:idx val="2"/>
          <c:order val="2"/>
          <c:tx>
            <c:strRef>
              <c:f>Metrics!$BA$17</c:f>
              <c:strCache>
                <c:ptCount val="1"/>
                <c:pt idx="0">
                  <c:v>Baseline</c:v>
                </c:pt>
              </c:strCache>
            </c:strRef>
          </c:tx>
          <c:spPr>
            <a:ln w="12700">
              <a:solidFill>
                <a:srgbClr val="FF9900"/>
              </a:solidFill>
              <a:prstDash val="solid"/>
            </a:ln>
          </c:spPr>
          <c:marker>
            <c:symbol val="none"/>
          </c:marker>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(Metrics!$BA$21:$BZ$21,Metrics!$BA$31:$BZ$31)</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2-A2B4-4632-806C-57BF0C41845F}"/>
            </c:ext>
          </c:extLst>
        </c:ser>
        <c:ser>
          <c:idx val="3"/>
          <c:order val="3"/>
          <c:tx>
            <c:strRef>
              <c:f>Metrics!$CA$17</c:f>
              <c:strCache>
                <c:ptCount val="1"/>
                <c:pt idx="0">
                  <c:v>Target</c:v>
                </c:pt>
              </c:strCache>
            </c:strRef>
          </c:tx>
          <c:spPr>
            <a:ln w="12700">
              <a:solidFill>
                <a:srgbClr val="00FFFF"/>
              </a:solidFill>
              <a:prstDash val="solid"/>
            </a:ln>
          </c:spPr>
          <c:marker>
            <c:symbol val="none"/>
          </c:marker>
          <c:cat>
            <c:strRef>
              <c:f>(Metrics!$B$17:$AA$17,Metrics!$B$27:$AA$27)</c:f>
              <c:strCache>
                <c:ptCount val="52"/>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strCache>
            </c:strRef>
          </c:cat>
          <c:val>
            <c:numRef>
              <c:f>(Metrics!$CA$21:$CZ$21,Metrics!$CA$31:$CZ$31)</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3-A2B4-4632-806C-57BF0C41845F}"/>
            </c:ext>
          </c:extLst>
        </c:ser>
        <c:dLbls>
          <c:showLegendKey val="0"/>
          <c:showVal val="0"/>
          <c:showCatName val="0"/>
          <c:showSerName val="0"/>
          <c:showPercent val="0"/>
          <c:showBubbleSize val="0"/>
        </c:dLbls>
        <c:marker val="1"/>
        <c:smooth val="0"/>
        <c:axId val="273756160"/>
        <c:axId val="273757696"/>
      </c:lineChart>
      <c:catAx>
        <c:axId val="273756160"/>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425" b="0" i="0" u="none" strike="noStrike" baseline="0">
                <a:solidFill>
                  <a:srgbClr val="000000"/>
                </a:solidFill>
                <a:latin typeface="Trebuchet MS"/>
                <a:ea typeface="Trebuchet MS"/>
                <a:cs typeface="Trebuchet MS"/>
              </a:defRPr>
            </a:pPr>
            <a:endParaRPr lang="es-MX"/>
          </a:p>
        </c:txPr>
        <c:crossAx val="273757696"/>
        <c:crosses val="autoZero"/>
        <c:auto val="1"/>
        <c:lblAlgn val="ctr"/>
        <c:lblOffset val="100"/>
        <c:tickLblSkip val="2"/>
        <c:tickMarkSkip val="1"/>
        <c:noMultiLvlLbl val="0"/>
      </c:catAx>
      <c:valAx>
        <c:axId val="273757696"/>
        <c:scaling>
          <c:orientation val="minMax"/>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425" b="0" i="0" u="none" strike="noStrike" baseline="0">
                <a:solidFill>
                  <a:srgbClr val="000000"/>
                </a:solidFill>
                <a:latin typeface="Arial"/>
                <a:ea typeface="Arial"/>
                <a:cs typeface="Arial"/>
              </a:defRPr>
            </a:pPr>
            <a:endParaRPr lang="es-MX"/>
          </a:p>
        </c:txPr>
        <c:crossAx val="273756160"/>
        <c:crosses val="autoZero"/>
        <c:crossBetween val="between"/>
      </c:valAx>
      <c:spPr>
        <a:noFill/>
        <a:ln w="25400">
          <a:noFill/>
        </a:ln>
      </c:spPr>
    </c:plotArea>
    <c:legend>
      <c:legendPos val="b"/>
      <c:layout>
        <c:manualLayout>
          <c:xMode val="edge"/>
          <c:yMode val="edge"/>
          <c:x val="0.14717008249204491"/>
          <c:y val="0.88669950738917025"/>
          <c:w val="0.80377506591809667"/>
          <c:h val="7.8817733990149075E-2"/>
        </c:manualLayout>
      </c:layout>
      <c:overlay val="0"/>
      <c:spPr>
        <a:solidFill>
          <a:srgbClr val="FFFFFF"/>
        </a:solidFill>
        <a:ln w="3175">
          <a:solidFill>
            <a:srgbClr val="000000"/>
          </a:solidFill>
          <a:prstDash val="solid"/>
        </a:ln>
      </c:spPr>
      <c:txPr>
        <a:bodyPr/>
        <a:lstStyle/>
        <a:p>
          <a:pPr>
            <a:defRPr sz="390" b="0" i="0" u="none" strike="noStrike" baseline="0">
              <a:solidFill>
                <a:srgbClr val="000000"/>
              </a:solidFill>
              <a:latin typeface="Arial"/>
              <a:ea typeface="Arial"/>
              <a:cs typeface="Arial"/>
            </a:defRPr>
          </a:pPr>
          <a:endParaRPr lang="es-MX"/>
        </a:p>
      </c:txPr>
    </c:legend>
    <c:plotVisOnly val="1"/>
    <c:dispBlanksAs val="gap"/>
    <c:showDLblsOverMax val="0"/>
  </c:chart>
  <c:spPr>
    <a:noFill/>
    <a:ln w="9525">
      <a:noFill/>
    </a:ln>
  </c:spPr>
  <c:txPr>
    <a:bodyPr/>
    <a:lstStyle/>
    <a:p>
      <a:pPr>
        <a:defRPr sz="425" b="0" i="0" u="none" strike="noStrike" baseline="0">
          <a:solidFill>
            <a:srgbClr val="000000"/>
          </a:solidFill>
          <a:latin typeface="Arial"/>
          <a:ea typeface="Arial"/>
          <a:cs typeface="Arial"/>
        </a:defRPr>
      </a:pPr>
      <a:endParaRPr lang="es-MX"/>
    </a:p>
  </c:txPr>
  <c:printSettings>
    <c:headerFooter alignWithMargins="0"/>
    <c:pageMargins b="1" l="0.750000000000006" r="0.750000000000006" t="1" header="0.5" footer="0.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943416390434092"/>
          <c:y val="0.10344827586206895"/>
          <c:w val="0.83773739264702363"/>
          <c:h val="0.65517241379311386"/>
        </c:manualLayout>
      </c:layout>
      <c:barChart>
        <c:barDir val="col"/>
        <c:grouping val="clustered"/>
        <c:varyColors val="0"/>
        <c:ser>
          <c:idx val="0"/>
          <c:order val="0"/>
          <c:tx>
            <c:strRef>
              <c:f>Metrics!$B$13</c:f>
              <c:strCache>
                <c:ptCount val="1"/>
              </c:strCache>
            </c:strRef>
          </c:tx>
          <c:spPr>
            <a:solidFill>
              <a:srgbClr val="0000FF"/>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(Metrics!$B$25:$AA$25,Metrics!$B$35:$AA$35)</c:f>
              <c:numCache>
                <c:formatCode>General</c:formatCode>
                <c:ptCount val="52"/>
              </c:numCache>
            </c:numRef>
          </c:val>
          <c:extLst>
            <c:ext xmlns:c16="http://schemas.microsoft.com/office/drawing/2014/chart" uri="{C3380CC4-5D6E-409C-BE32-E72D297353CC}">
              <c16:uniqueId val="{00000000-D8ED-4AE1-AF16-DF9DE2962E99}"/>
            </c:ext>
          </c:extLst>
        </c:ser>
        <c:ser>
          <c:idx val="1"/>
          <c:order val="1"/>
          <c:tx>
            <c:v>YTD</c:v>
          </c:tx>
          <c:spPr>
            <a:solidFill>
              <a:srgbClr val="969696"/>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(Metrics!$A$64:$AZ$64,Metrics!$AF$13)</c:f>
              <c:numCache>
                <c:formatCode>General</c:formatCode>
                <c:ptCount val="53"/>
              </c:numCache>
            </c:numRef>
          </c:val>
          <c:extLst>
            <c:ext xmlns:c16="http://schemas.microsoft.com/office/drawing/2014/chart" uri="{C3380CC4-5D6E-409C-BE32-E72D297353CC}">
              <c16:uniqueId val="{00000001-D8ED-4AE1-AF16-DF9DE2962E99}"/>
            </c:ext>
          </c:extLst>
        </c:ser>
        <c:dLbls>
          <c:showLegendKey val="0"/>
          <c:showVal val="0"/>
          <c:showCatName val="0"/>
          <c:showSerName val="0"/>
          <c:showPercent val="0"/>
          <c:showBubbleSize val="0"/>
        </c:dLbls>
        <c:gapWidth val="0"/>
        <c:axId val="273816192"/>
        <c:axId val="273826176"/>
      </c:barChart>
      <c:lineChart>
        <c:grouping val="standard"/>
        <c:varyColors val="0"/>
        <c:ser>
          <c:idx val="2"/>
          <c:order val="2"/>
          <c:tx>
            <c:strRef>
              <c:f>Metrics!$BA$17</c:f>
              <c:strCache>
                <c:ptCount val="1"/>
                <c:pt idx="0">
                  <c:v>Baseline</c:v>
                </c:pt>
              </c:strCache>
            </c:strRef>
          </c:tx>
          <c:spPr>
            <a:ln w="12700">
              <a:solidFill>
                <a:srgbClr val="FF9900"/>
              </a:solidFill>
              <a:prstDash val="solid"/>
            </a:ln>
          </c:spPr>
          <c:marker>
            <c:symbol val="none"/>
          </c:marker>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(Metrics!$BA$25:$BZ$25,Metrics!$BA$35:$BZ$35)</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2-D8ED-4AE1-AF16-DF9DE2962E99}"/>
            </c:ext>
          </c:extLst>
        </c:ser>
        <c:ser>
          <c:idx val="3"/>
          <c:order val="3"/>
          <c:tx>
            <c:strRef>
              <c:f>Metrics!$CA$17</c:f>
              <c:strCache>
                <c:ptCount val="1"/>
                <c:pt idx="0">
                  <c:v>Target</c:v>
                </c:pt>
              </c:strCache>
            </c:strRef>
          </c:tx>
          <c:spPr>
            <a:ln w="12700">
              <a:solidFill>
                <a:srgbClr val="00FFFF"/>
              </a:solidFill>
              <a:prstDash val="solid"/>
            </a:ln>
          </c:spPr>
          <c:marker>
            <c:symbol val="none"/>
          </c:marker>
          <c:cat>
            <c:strRef>
              <c:f>(Metrics!$B$17:$AA$17,Metrics!$B$27:$AA$27)</c:f>
              <c:strCache>
                <c:ptCount val="52"/>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strCache>
            </c:strRef>
          </c:cat>
          <c:val>
            <c:numRef>
              <c:f>(Metrics!$CA$25:$CZ$25,Metrics!$CA$35:$CZ$35)</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3-D8ED-4AE1-AF16-DF9DE2962E99}"/>
            </c:ext>
          </c:extLst>
        </c:ser>
        <c:dLbls>
          <c:showLegendKey val="0"/>
          <c:showVal val="0"/>
          <c:showCatName val="0"/>
          <c:showSerName val="0"/>
          <c:showPercent val="0"/>
          <c:showBubbleSize val="0"/>
        </c:dLbls>
        <c:marker val="1"/>
        <c:smooth val="0"/>
        <c:axId val="273816192"/>
        <c:axId val="273826176"/>
      </c:lineChart>
      <c:catAx>
        <c:axId val="273816192"/>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425" b="0" i="0" u="none" strike="noStrike" baseline="0">
                <a:solidFill>
                  <a:srgbClr val="000000"/>
                </a:solidFill>
                <a:latin typeface="Trebuchet MS"/>
                <a:ea typeface="Trebuchet MS"/>
                <a:cs typeface="Trebuchet MS"/>
              </a:defRPr>
            </a:pPr>
            <a:endParaRPr lang="es-MX"/>
          </a:p>
        </c:txPr>
        <c:crossAx val="273826176"/>
        <c:crosses val="autoZero"/>
        <c:auto val="1"/>
        <c:lblAlgn val="ctr"/>
        <c:lblOffset val="100"/>
        <c:tickLblSkip val="2"/>
        <c:tickMarkSkip val="1"/>
        <c:noMultiLvlLbl val="0"/>
      </c:catAx>
      <c:valAx>
        <c:axId val="273826176"/>
        <c:scaling>
          <c:orientation val="minMax"/>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425" b="0" i="0" u="none" strike="noStrike" baseline="0">
                <a:solidFill>
                  <a:srgbClr val="000000"/>
                </a:solidFill>
                <a:latin typeface="Arial"/>
                <a:ea typeface="Arial"/>
                <a:cs typeface="Arial"/>
              </a:defRPr>
            </a:pPr>
            <a:endParaRPr lang="es-MX"/>
          </a:p>
        </c:txPr>
        <c:crossAx val="273816192"/>
        <c:crosses val="autoZero"/>
        <c:crossBetween val="between"/>
      </c:valAx>
      <c:spPr>
        <a:noFill/>
        <a:ln w="25400">
          <a:noFill/>
        </a:ln>
      </c:spPr>
    </c:plotArea>
    <c:legend>
      <c:legendPos val="b"/>
      <c:layout>
        <c:manualLayout>
          <c:xMode val="edge"/>
          <c:yMode val="edge"/>
          <c:x val="0.14717008249204491"/>
          <c:y val="0.88669950738917025"/>
          <c:w val="0.80377506591809667"/>
          <c:h val="7.8817733990149075E-2"/>
        </c:manualLayout>
      </c:layout>
      <c:overlay val="0"/>
      <c:spPr>
        <a:solidFill>
          <a:srgbClr val="FFFFFF"/>
        </a:solidFill>
        <a:ln w="3175">
          <a:solidFill>
            <a:srgbClr val="000000"/>
          </a:solidFill>
          <a:prstDash val="solid"/>
        </a:ln>
      </c:spPr>
      <c:txPr>
        <a:bodyPr/>
        <a:lstStyle/>
        <a:p>
          <a:pPr>
            <a:defRPr sz="390" b="0" i="0" u="none" strike="noStrike" baseline="0">
              <a:solidFill>
                <a:srgbClr val="000000"/>
              </a:solidFill>
              <a:latin typeface="Arial"/>
              <a:ea typeface="Arial"/>
              <a:cs typeface="Arial"/>
            </a:defRPr>
          </a:pPr>
          <a:endParaRPr lang="es-MX"/>
        </a:p>
      </c:txPr>
    </c:legend>
    <c:plotVisOnly val="1"/>
    <c:dispBlanksAs val="gap"/>
    <c:showDLblsOverMax val="0"/>
  </c:chart>
  <c:spPr>
    <a:noFill/>
    <a:ln w="9525">
      <a:noFill/>
    </a:ln>
  </c:spPr>
  <c:txPr>
    <a:bodyPr/>
    <a:lstStyle/>
    <a:p>
      <a:pPr>
        <a:defRPr sz="425" b="0" i="0" u="none" strike="noStrike" baseline="0">
          <a:solidFill>
            <a:srgbClr val="000000"/>
          </a:solidFill>
          <a:latin typeface="Arial"/>
          <a:ea typeface="Arial"/>
          <a:cs typeface="Arial"/>
        </a:defRPr>
      </a:pPr>
      <a:endParaRPr lang="es-MX"/>
    </a:p>
  </c:txPr>
  <c:printSettings>
    <c:headerFooter alignWithMargins="0"/>
    <c:pageMargins b="1" l="0.750000000000006" r="0.750000000000006" t="1" header="0.5" footer="0.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943416390434092"/>
          <c:y val="0.10344827586206895"/>
          <c:w val="0.83773739264702363"/>
          <c:h val="0.65517241379311386"/>
        </c:manualLayout>
      </c:layout>
      <c:barChart>
        <c:barDir val="col"/>
        <c:grouping val="clustered"/>
        <c:varyColors val="0"/>
        <c:ser>
          <c:idx val="0"/>
          <c:order val="0"/>
          <c:tx>
            <c:strRef>
              <c:f>Metrics!$B$12</c:f>
              <c:strCache>
                <c:ptCount val="1"/>
              </c:strCache>
            </c:strRef>
          </c:tx>
          <c:spPr>
            <a:solidFill>
              <a:srgbClr val="0000FF"/>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(Metrics!$B$24:$AA$24,Metrics!$B$34:$AA$34)</c:f>
              <c:numCache>
                <c:formatCode>General</c:formatCode>
                <c:ptCount val="52"/>
              </c:numCache>
            </c:numRef>
          </c:val>
          <c:extLst>
            <c:ext xmlns:c16="http://schemas.microsoft.com/office/drawing/2014/chart" uri="{C3380CC4-5D6E-409C-BE32-E72D297353CC}">
              <c16:uniqueId val="{00000000-9D03-4C71-BF78-A0A6AFC5EFA2}"/>
            </c:ext>
          </c:extLst>
        </c:ser>
        <c:ser>
          <c:idx val="1"/>
          <c:order val="1"/>
          <c:tx>
            <c:v>YTD</c:v>
          </c:tx>
          <c:spPr>
            <a:solidFill>
              <a:srgbClr val="969696"/>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(Metrics!$A$64:$AZ$64,Metrics!$AF$12)</c:f>
              <c:numCache>
                <c:formatCode>General</c:formatCode>
                <c:ptCount val="53"/>
              </c:numCache>
            </c:numRef>
          </c:val>
          <c:extLst>
            <c:ext xmlns:c16="http://schemas.microsoft.com/office/drawing/2014/chart" uri="{C3380CC4-5D6E-409C-BE32-E72D297353CC}">
              <c16:uniqueId val="{00000001-9D03-4C71-BF78-A0A6AFC5EFA2}"/>
            </c:ext>
          </c:extLst>
        </c:ser>
        <c:dLbls>
          <c:showLegendKey val="0"/>
          <c:showVal val="0"/>
          <c:showCatName val="0"/>
          <c:showSerName val="0"/>
          <c:showPercent val="0"/>
          <c:showBubbleSize val="0"/>
        </c:dLbls>
        <c:gapWidth val="0"/>
        <c:axId val="273941248"/>
        <c:axId val="273942784"/>
      </c:barChart>
      <c:lineChart>
        <c:grouping val="standard"/>
        <c:varyColors val="0"/>
        <c:ser>
          <c:idx val="2"/>
          <c:order val="2"/>
          <c:tx>
            <c:strRef>
              <c:f>Metrics!$BA$17</c:f>
              <c:strCache>
                <c:ptCount val="1"/>
                <c:pt idx="0">
                  <c:v>Baseline</c:v>
                </c:pt>
              </c:strCache>
            </c:strRef>
          </c:tx>
          <c:spPr>
            <a:ln w="12700">
              <a:solidFill>
                <a:srgbClr val="FF9900"/>
              </a:solidFill>
              <a:prstDash val="solid"/>
            </a:ln>
          </c:spPr>
          <c:marker>
            <c:symbol val="none"/>
          </c:marker>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(Metrics!$BA$24:$BZ$24,Metrics!$BA$34:$BZ$34)</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2-9D03-4C71-BF78-A0A6AFC5EFA2}"/>
            </c:ext>
          </c:extLst>
        </c:ser>
        <c:ser>
          <c:idx val="3"/>
          <c:order val="3"/>
          <c:tx>
            <c:strRef>
              <c:f>Metrics!$CA$17</c:f>
              <c:strCache>
                <c:ptCount val="1"/>
                <c:pt idx="0">
                  <c:v>Target</c:v>
                </c:pt>
              </c:strCache>
            </c:strRef>
          </c:tx>
          <c:spPr>
            <a:ln w="12700">
              <a:solidFill>
                <a:srgbClr val="00FFFF"/>
              </a:solidFill>
              <a:prstDash val="solid"/>
            </a:ln>
          </c:spPr>
          <c:marker>
            <c:symbol val="none"/>
          </c:marker>
          <c:cat>
            <c:strRef>
              <c:f>(Metrics!$B$17:$AA$17,Metrics!$B$27:$AA$27)</c:f>
              <c:strCache>
                <c:ptCount val="52"/>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strCache>
            </c:strRef>
          </c:cat>
          <c:val>
            <c:numRef>
              <c:f>(Metrics!$CA$24:$CZ$24,Metrics!$CA$34:$CZ$34)</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3-9D03-4C71-BF78-A0A6AFC5EFA2}"/>
            </c:ext>
          </c:extLst>
        </c:ser>
        <c:dLbls>
          <c:showLegendKey val="0"/>
          <c:showVal val="0"/>
          <c:showCatName val="0"/>
          <c:showSerName val="0"/>
          <c:showPercent val="0"/>
          <c:showBubbleSize val="0"/>
        </c:dLbls>
        <c:marker val="1"/>
        <c:smooth val="0"/>
        <c:axId val="273941248"/>
        <c:axId val="273942784"/>
      </c:lineChart>
      <c:catAx>
        <c:axId val="273941248"/>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425" b="0" i="0" u="none" strike="noStrike" baseline="0">
                <a:solidFill>
                  <a:srgbClr val="000000"/>
                </a:solidFill>
                <a:latin typeface="Trebuchet MS"/>
                <a:ea typeface="Trebuchet MS"/>
                <a:cs typeface="Trebuchet MS"/>
              </a:defRPr>
            </a:pPr>
            <a:endParaRPr lang="es-MX"/>
          </a:p>
        </c:txPr>
        <c:crossAx val="273942784"/>
        <c:crosses val="autoZero"/>
        <c:auto val="1"/>
        <c:lblAlgn val="ctr"/>
        <c:lblOffset val="100"/>
        <c:tickLblSkip val="2"/>
        <c:tickMarkSkip val="1"/>
        <c:noMultiLvlLbl val="0"/>
      </c:catAx>
      <c:valAx>
        <c:axId val="273942784"/>
        <c:scaling>
          <c:orientation val="minMax"/>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425" b="0" i="0" u="none" strike="noStrike" baseline="0">
                <a:solidFill>
                  <a:srgbClr val="000000"/>
                </a:solidFill>
                <a:latin typeface="Arial"/>
                <a:ea typeface="Arial"/>
                <a:cs typeface="Arial"/>
              </a:defRPr>
            </a:pPr>
            <a:endParaRPr lang="es-MX"/>
          </a:p>
        </c:txPr>
        <c:crossAx val="273941248"/>
        <c:crosses val="autoZero"/>
        <c:crossBetween val="between"/>
      </c:valAx>
      <c:spPr>
        <a:noFill/>
        <a:ln w="25400">
          <a:noFill/>
        </a:ln>
      </c:spPr>
    </c:plotArea>
    <c:legend>
      <c:legendPos val="b"/>
      <c:layout>
        <c:manualLayout>
          <c:xMode val="edge"/>
          <c:yMode val="edge"/>
          <c:x val="0.14717008249204491"/>
          <c:y val="0.88669950738917025"/>
          <c:w val="0.80377506591809667"/>
          <c:h val="7.8817733990149075E-2"/>
        </c:manualLayout>
      </c:layout>
      <c:overlay val="0"/>
      <c:spPr>
        <a:solidFill>
          <a:srgbClr val="FFFFFF"/>
        </a:solidFill>
        <a:ln w="3175">
          <a:solidFill>
            <a:srgbClr val="000000"/>
          </a:solidFill>
          <a:prstDash val="solid"/>
        </a:ln>
      </c:spPr>
      <c:txPr>
        <a:bodyPr/>
        <a:lstStyle/>
        <a:p>
          <a:pPr>
            <a:defRPr sz="390" b="0" i="0" u="none" strike="noStrike" baseline="0">
              <a:solidFill>
                <a:srgbClr val="000000"/>
              </a:solidFill>
              <a:latin typeface="Arial"/>
              <a:ea typeface="Arial"/>
              <a:cs typeface="Arial"/>
            </a:defRPr>
          </a:pPr>
          <a:endParaRPr lang="es-MX"/>
        </a:p>
      </c:txPr>
    </c:legend>
    <c:plotVisOnly val="1"/>
    <c:dispBlanksAs val="gap"/>
    <c:showDLblsOverMax val="0"/>
  </c:chart>
  <c:spPr>
    <a:noFill/>
    <a:ln w="9525">
      <a:noFill/>
    </a:ln>
  </c:spPr>
  <c:txPr>
    <a:bodyPr/>
    <a:lstStyle/>
    <a:p>
      <a:pPr>
        <a:defRPr sz="425" b="0" i="0" u="none" strike="noStrike" baseline="0">
          <a:solidFill>
            <a:srgbClr val="000000"/>
          </a:solidFill>
          <a:latin typeface="Arial"/>
          <a:ea typeface="Arial"/>
          <a:cs typeface="Arial"/>
        </a:defRPr>
      </a:pPr>
      <a:endParaRPr lang="es-MX"/>
    </a:p>
  </c:txPr>
  <c:printSettings>
    <c:headerFooter alignWithMargins="0"/>
    <c:pageMargins b="1" l="0.750000000000006" r="0.750000000000006" t="1" header="0.5" footer="0.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943416390434092"/>
          <c:y val="0.10344827586206895"/>
          <c:w val="0.83773739264702363"/>
          <c:h val="0.65517241379311386"/>
        </c:manualLayout>
      </c:layout>
      <c:barChart>
        <c:barDir val="col"/>
        <c:grouping val="clustered"/>
        <c:varyColors val="0"/>
        <c:ser>
          <c:idx val="0"/>
          <c:order val="0"/>
          <c:tx>
            <c:strRef>
              <c:f>Metrics!$B$11</c:f>
              <c:strCache>
                <c:ptCount val="1"/>
              </c:strCache>
            </c:strRef>
          </c:tx>
          <c:spPr>
            <a:solidFill>
              <a:srgbClr val="0000FF"/>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(Metrics!$B$23:$AA$23,Metrics!$B$33:$AA$33)</c:f>
              <c:numCache>
                <c:formatCode>General</c:formatCode>
                <c:ptCount val="52"/>
              </c:numCache>
            </c:numRef>
          </c:val>
          <c:extLst>
            <c:ext xmlns:c16="http://schemas.microsoft.com/office/drawing/2014/chart" uri="{C3380CC4-5D6E-409C-BE32-E72D297353CC}">
              <c16:uniqueId val="{00000000-1448-42F6-9D2B-05C1FB768BE2}"/>
            </c:ext>
          </c:extLst>
        </c:ser>
        <c:ser>
          <c:idx val="1"/>
          <c:order val="1"/>
          <c:tx>
            <c:v>YTD</c:v>
          </c:tx>
          <c:spPr>
            <a:solidFill>
              <a:srgbClr val="969696"/>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(Metrics!$A$64:$AZ$64,Metrics!$AF$11)</c:f>
              <c:numCache>
                <c:formatCode>General</c:formatCode>
                <c:ptCount val="53"/>
              </c:numCache>
            </c:numRef>
          </c:val>
          <c:extLst>
            <c:ext xmlns:c16="http://schemas.microsoft.com/office/drawing/2014/chart" uri="{C3380CC4-5D6E-409C-BE32-E72D297353CC}">
              <c16:uniqueId val="{00000001-1448-42F6-9D2B-05C1FB768BE2}"/>
            </c:ext>
          </c:extLst>
        </c:ser>
        <c:dLbls>
          <c:showLegendKey val="0"/>
          <c:showVal val="0"/>
          <c:showCatName val="0"/>
          <c:showSerName val="0"/>
          <c:showPercent val="0"/>
          <c:showBubbleSize val="0"/>
        </c:dLbls>
        <c:gapWidth val="0"/>
        <c:axId val="273980416"/>
        <c:axId val="273986304"/>
      </c:barChart>
      <c:lineChart>
        <c:grouping val="standard"/>
        <c:varyColors val="0"/>
        <c:ser>
          <c:idx val="2"/>
          <c:order val="2"/>
          <c:tx>
            <c:strRef>
              <c:f>Metrics!$BA$17</c:f>
              <c:strCache>
                <c:ptCount val="1"/>
                <c:pt idx="0">
                  <c:v>Baseline</c:v>
                </c:pt>
              </c:strCache>
            </c:strRef>
          </c:tx>
          <c:spPr>
            <a:ln w="12700">
              <a:solidFill>
                <a:srgbClr val="FF9900"/>
              </a:solidFill>
              <a:prstDash val="solid"/>
            </a:ln>
          </c:spPr>
          <c:marker>
            <c:symbol val="none"/>
          </c:marker>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(Metrics!$BA$23:$BZ$23,Metrics!$BA$33:$BZ$33)</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2-1448-42F6-9D2B-05C1FB768BE2}"/>
            </c:ext>
          </c:extLst>
        </c:ser>
        <c:ser>
          <c:idx val="3"/>
          <c:order val="3"/>
          <c:tx>
            <c:strRef>
              <c:f>Metrics!$CA$17</c:f>
              <c:strCache>
                <c:ptCount val="1"/>
                <c:pt idx="0">
                  <c:v>Target</c:v>
                </c:pt>
              </c:strCache>
            </c:strRef>
          </c:tx>
          <c:spPr>
            <a:ln w="12700">
              <a:solidFill>
                <a:srgbClr val="00FFFF"/>
              </a:solidFill>
              <a:prstDash val="solid"/>
            </a:ln>
          </c:spPr>
          <c:marker>
            <c:symbol val="none"/>
          </c:marker>
          <c:cat>
            <c:strRef>
              <c:f>(Metrics!$B$17:$AA$17,Metrics!$B$27:$AA$27)</c:f>
              <c:strCache>
                <c:ptCount val="52"/>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strCache>
            </c:strRef>
          </c:cat>
          <c:val>
            <c:numRef>
              <c:f>(Metrics!$CA$23:$CZ$23,Metrics!$CA$33:$CZ$33)</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3-1448-42F6-9D2B-05C1FB768BE2}"/>
            </c:ext>
          </c:extLst>
        </c:ser>
        <c:dLbls>
          <c:showLegendKey val="0"/>
          <c:showVal val="0"/>
          <c:showCatName val="0"/>
          <c:showSerName val="0"/>
          <c:showPercent val="0"/>
          <c:showBubbleSize val="0"/>
        </c:dLbls>
        <c:marker val="1"/>
        <c:smooth val="0"/>
        <c:axId val="273980416"/>
        <c:axId val="273986304"/>
      </c:lineChart>
      <c:catAx>
        <c:axId val="273980416"/>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425" b="0" i="0" u="none" strike="noStrike" baseline="0">
                <a:solidFill>
                  <a:srgbClr val="000000"/>
                </a:solidFill>
                <a:latin typeface="Trebuchet MS"/>
                <a:ea typeface="Trebuchet MS"/>
                <a:cs typeface="Trebuchet MS"/>
              </a:defRPr>
            </a:pPr>
            <a:endParaRPr lang="es-MX"/>
          </a:p>
        </c:txPr>
        <c:crossAx val="273986304"/>
        <c:crosses val="autoZero"/>
        <c:auto val="1"/>
        <c:lblAlgn val="ctr"/>
        <c:lblOffset val="100"/>
        <c:tickLblSkip val="2"/>
        <c:tickMarkSkip val="1"/>
        <c:noMultiLvlLbl val="0"/>
      </c:catAx>
      <c:valAx>
        <c:axId val="273986304"/>
        <c:scaling>
          <c:orientation val="minMax"/>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425" b="0" i="0" u="none" strike="noStrike" baseline="0">
                <a:solidFill>
                  <a:srgbClr val="000000"/>
                </a:solidFill>
                <a:latin typeface="Arial"/>
                <a:ea typeface="Arial"/>
                <a:cs typeface="Arial"/>
              </a:defRPr>
            </a:pPr>
            <a:endParaRPr lang="es-MX"/>
          </a:p>
        </c:txPr>
        <c:crossAx val="273980416"/>
        <c:crosses val="autoZero"/>
        <c:crossBetween val="between"/>
      </c:valAx>
      <c:spPr>
        <a:noFill/>
        <a:ln w="25400">
          <a:noFill/>
        </a:ln>
      </c:spPr>
    </c:plotArea>
    <c:legend>
      <c:legendPos val="b"/>
      <c:layout>
        <c:manualLayout>
          <c:xMode val="edge"/>
          <c:yMode val="edge"/>
          <c:x val="0.14717008249204491"/>
          <c:y val="0.88669950738917025"/>
          <c:w val="0.80377506591809667"/>
          <c:h val="7.8817733990149075E-2"/>
        </c:manualLayout>
      </c:layout>
      <c:overlay val="0"/>
      <c:spPr>
        <a:solidFill>
          <a:srgbClr val="FFFFFF"/>
        </a:solidFill>
        <a:ln w="3175">
          <a:solidFill>
            <a:srgbClr val="000000"/>
          </a:solidFill>
          <a:prstDash val="solid"/>
        </a:ln>
      </c:spPr>
      <c:txPr>
        <a:bodyPr/>
        <a:lstStyle/>
        <a:p>
          <a:pPr>
            <a:defRPr sz="390" b="0" i="0" u="none" strike="noStrike" baseline="0">
              <a:solidFill>
                <a:srgbClr val="000000"/>
              </a:solidFill>
              <a:latin typeface="Arial"/>
              <a:ea typeface="Arial"/>
              <a:cs typeface="Arial"/>
            </a:defRPr>
          </a:pPr>
          <a:endParaRPr lang="es-MX"/>
        </a:p>
      </c:txPr>
    </c:legend>
    <c:plotVisOnly val="1"/>
    <c:dispBlanksAs val="gap"/>
    <c:showDLblsOverMax val="0"/>
  </c:chart>
  <c:spPr>
    <a:noFill/>
    <a:ln w="9525">
      <a:noFill/>
    </a:ln>
  </c:spPr>
  <c:txPr>
    <a:bodyPr/>
    <a:lstStyle/>
    <a:p>
      <a:pPr>
        <a:defRPr sz="425" b="0" i="0" u="none" strike="noStrike" baseline="0">
          <a:solidFill>
            <a:srgbClr val="000000"/>
          </a:solidFill>
          <a:latin typeface="Arial"/>
          <a:ea typeface="Arial"/>
          <a:cs typeface="Arial"/>
        </a:defRPr>
      </a:pPr>
      <a:endParaRPr lang="es-MX"/>
    </a:p>
  </c:txPr>
  <c:printSettings>
    <c:headerFooter alignWithMargins="0"/>
    <c:pageMargins b="1" l="0.750000000000006" r="0.750000000000006" t="1" header="0.5" footer="0.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943416390434092"/>
          <c:y val="0.10344827586206895"/>
          <c:w val="0.83773739264702363"/>
          <c:h val="0.65517241379311386"/>
        </c:manualLayout>
      </c:layout>
      <c:barChart>
        <c:barDir val="col"/>
        <c:grouping val="clustered"/>
        <c:varyColors val="0"/>
        <c:ser>
          <c:idx val="0"/>
          <c:order val="0"/>
          <c:tx>
            <c:strRef>
              <c:f>Metrics!$B$10</c:f>
              <c:strCache>
                <c:ptCount val="1"/>
              </c:strCache>
            </c:strRef>
          </c:tx>
          <c:spPr>
            <a:solidFill>
              <a:srgbClr val="0000FF"/>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(Metrics!$B$22:$AA$22,Metrics!$B$32:$AA$32)</c:f>
              <c:numCache>
                <c:formatCode>General</c:formatCode>
                <c:ptCount val="52"/>
              </c:numCache>
            </c:numRef>
          </c:val>
          <c:extLst>
            <c:ext xmlns:c16="http://schemas.microsoft.com/office/drawing/2014/chart" uri="{C3380CC4-5D6E-409C-BE32-E72D297353CC}">
              <c16:uniqueId val="{00000000-4D74-4008-A454-D1B419D54945}"/>
            </c:ext>
          </c:extLst>
        </c:ser>
        <c:ser>
          <c:idx val="1"/>
          <c:order val="1"/>
          <c:tx>
            <c:v>YTD</c:v>
          </c:tx>
          <c:spPr>
            <a:solidFill>
              <a:srgbClr val="969696"/>
            </a:solidFill>
            <a:ln w="25400">
              <a:noFill/>
            </a:ln>
          </c:spPr>
          <c:invertIfNegative val="0"/>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(Metrics!$A$64:$AZ$64,Metrics!$AF$10)</c:f>
              <c:numCache>
                <c:formatCode>General</c:formatCode>
                <c:ptCount val="53"/>
              </c:numCache>
            </c:numRef>
          </c:val>
          <c:extLst>
            <c:ext xmlns:c16="http://schemas.microsoft.com/office/drawing/2014/chart" uri="{C3380CC4-5D6E-409C-BE32-E72D297353CC}">
              <c16:uniqueId val="{00000001-4D74-4008-A454-D1B419D54945}"/>
            </c:ext>
          </c:extLst>
        </c:ser>
        <c:dLbls>
          <c:showLegendKey val="0"/>
          <c:showVal val="0"/>
          <c:showCatName val="0"/>
          <c:showSerName val="0"/>
          <c:showPercent val="0"/>
          <c:showBubbleSize val="0"/>
        </c:dLbls>
        <c:gapWidth val="0"/>
        <c:axId val="274350464"/>
        <c:axId val="274352000"/>
      </c:barChart>
      <c:lineChart>
        <c:grouping val="standard"/>
        <c:varyColors val="0"/>
        <c:ser>
          <c:idx val="2"/>
          <c:order val="2"/>
          <c:tx>
            <c:strRef>
              <c:f>Metrics!$BA$17</c:f>
              <c:strCache>
                <c:ptCount val="1"/>
                <c:pt idx="0">
                  <c:v>Baseline</c:v>
                </c:pt>
              </c:strCache>
            </c:strRef>
          </c:tx>
          <c:spPr>
            <a:ln w="12700">
              <a:solidFill>
                <a:srgbClr val="FF9900"/>
              </a:solidFill>
              <a:prstDash val="solid"/>
            </a:ln>
          </c:spPr>
          <c:marker>
            <c:symbol val="none"/>
          </c:marker>
          <c:cat>
            <c:strRef>
              <c:f>(Metrics!$B$17:$AA$17,Metrics!$B$27:$AA$27,Metrics!$AF$5)</c:f>
              <c:strCache>
                <c:ptCount val="53"/>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pt idx="52">
                  <c:v>YTD</c:v>
                </c:pt>
              </c:strCache>
            </c:strRef>
          </c:cat>
          <c:val>
            <c:numRef>
              <c:f>(Metrics!$BA$22:$BZ$22,Metrics!$BA$32:$BZ$32)</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2-4D74-4008-A454-D1B419D54945}"/>
            </c:ext>
          </c:extLst>
        </c:ser>
        <c:ser>
          <c:idx val="3"/>
          <c:order val="3"/>
          <c:tx>
            <c:strRef>
              <c:f>Metrics!$CA$17</c:f>
              <c:strCache>
                <c:ptCount val="1"/>
                <c:pt idx="0">
                  <c:v>Target</c:v>
                </c:pt>
              </c:strCache>
            </c:strRef>
          </c:tx>
          <c:spPr>
            <a:ln w="12700">
              <a:solidFill>
                <a:srgbClr val="00FFFF"/>
              </a:solidFill>
              <a:prstDash val="solid"/>
            </a:ln>
          </c:spPr>
          <c:marker>
            <c:symbol val="none"/>
          </c:marker>
          <c:cat>
            <c:strRef>
              <c:f>(Metrics!$B$17:$AA$17,Metrics!$B$27:$AA$27)</c:f>
              <c:strCache>
                <c:ptCount val="52"/>
                <c:pt idx="0">
                  <c:v>W1</c:v>
                </c:pt>
                <c:pt idx="1">
                  <c:v>W2</c:v>
                </c:pt>
                <c:pt idx="2">
                  <c:v>W3</c:v>
                </c:pt>
                <c:pt idx="3">
                  <c:v>W4</c:v>
                </c:pt>
                <c:pt idx="4">
                  <c:v>W5</c:v>
                </c:pt>
                <c:pt idx="5">
                  <c:v>W6</c:v>
                </c:pt>
                <c:pt idx="6">
                  <c:v>W7</c:v>
                </c:pt>
                <c:pt idx="7">
                  <c:v>W8</c:v>
                </c:pt>
                <c:pt idx="8">
                  <c:v>W9</c:v>
                </c:pt>
                <c:pt idx="9">
                  <c:v>W10</c:v>
                </c:pt>
                <c:pt idx="10">
                  <c:v>W11</c:v>
                </c:pt>
                <c:pt idx="11">
                  <c:v>W12</c:v>
                </c:pt>
                <c:pt idx="12">
                  <c:v>W13</c:v>
                </c:pt>
                <c:pt idx="13">
                  <c:v>W14</c:v>
                </c:pt>
                <c:pt idx="14">
                  <c:v>W15</c:v>
                </c:pt>
                <c:pt idx="15">
                  <c:v>W16</c:v>
                </c:pt>
                <c:pt idx="16">
                  <c:v>W17</c:v>
                </c:pt>
                <c:pt idx="17">
                  <c:v>W18</c:v>
                </c:pt>
                <c:pt idx="18">
                  <c:v>W19</c:v>
                </c:pt>
                <c:pt idx="19">
                  <c:v>W20</c:v>
                </c:pt>
                <c:pt idx="20">
                  <c:v>W21</c:v>
                </c:pt>
                <c:pt idx="21">
                  <c:v>W22</c:v>
                </c:pt>
                <c:pt idx="22">
                  <c:v>W23</c:v>
                </c:pt>
                <c:pt idx="23">
                  <c:v>W24</c:v>
                </c:pt>
                <c:pt idx="24">
                  <c:v>W25</c:v>
                </c:pt>
                <c:pt idx="25">
                  <c:v>W26</c:v>
                </c:pt>
                <c:pt idx="26">
                  <c:v>W27</c:v>
                </c:pt>
                <c:pt idx="27">
                  <c:v>W28</c:v>
                </c:pt>
                <c:pt idx="28">
                  <c:v>W29</c:v>
                </c:pt>
                <c:pt idx="29">
                  <c:v>W30</c:v>
                </c:pt>
                <c:pt idx="30">
                  <c:v>W31</c:v>
                </c:pt>
                <c:pt idx="31">
                  <c:v>W32</c:v>
                </c:pt>
                <c:pt idx="32">
                  <c:v>W33</c:v>
                </c:pt>
                <c:pt idx="33">
                  <c:v>W34</c:v>
                </c:pt>
                <c:pt idx="34">
                  <c:v>W35</c:v>
                </c:pt>
                <c:pt idx="35">
                  <c:v>W36</c:v>
                </c:pt>
                <c:pt idx="36">
                  <c:v>W37</c:v>
                </c:pt>
                <c:pt idx="37">
                  <c:v>W38</c:v>
                </c:pt>
                <c:pt idx="38">
                  <c:v>W39</c:v>
                </c:pt>
                <c:pt idx="39">
                  <c:v>W40</c:v>
                </c:pt>
                <c:pt idx="40">
                  <c:v>W41</c:v>
                </c:pt>
                <c:pt idx="41">
                  <c:v>W42</c:v>
                </c:pt>
                <c:pt idx="42">
                  <c:v>W43</c:v>
                </c:pt>
                <c:pt idx="43">
                  <c:v>W44</c:v>
                </c:pt>
                <c:pt idx="44">
                  <c:v>W45</c:v>
                </c:pt>
                <c:pt idx="45">
                  <c:v>W46</c:v>
                </c:pt>
                <c:pt idx="46">
                  <c:v>W47</c:v>
                </c:pt>
                <c:pt idx="47">
                  <c:v>W48</c:v>
                </c:pt>
                <c:pt idx="48">
                  <c:v>W49</c:v>
                </c:pt>
                <c:pt idx="49">
                  <c:v>W50</c:v>
                </c:pt>
                <c:pt idx="50">
                  <c:v>W51</c:v>
                </c:pt>
                <c:pt idx="51">
                  <c:v>W52</c:v>
                </c:pt>
              </c:strCache>
            </c:strRef>
          </c:cat>
          <c:val>
            <c:numRef>
              <c:f>(Metrics!$CA$22:$CZ$22,Metrics!$CA$32:$CZ$32)</c:f>
              <c:numCache>
                <c:formatCode>General</c:formatCode>
                <c:ptCount val="52"/>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numCache>
            </c:numRef>
          </c:val>
          <c:smooth val="0"/>
          <c:extLst>
            <c:ext xmlns:c16="http://schemas.microsoft.com/office/drawing/2014/chart" uri="{C3380CC4-5D6E-409C-BE32-E72D297353CC}">
              <c16:uniqueId val="{00000003-4D74-4008-A454-D1B419D54945}"/>
            </c:ext>
          </c:extLst>
        </c:ser>
        <c:dLbls>
          <c:showLegendKey val="0"/>
          <c:showVal val="0"/>
          <c:showCatName val="0"/>
          <c:showSerName val="0"/>
          <c:showPercent val="0"/>
          <c:showBubbleSize val="0"/>
        </c:dLbls>
        <c:marker val="1"/>
        <c:smooth val="0"/>
        <c:axId val="274350464"/>
        <c:axId val="274352000"/>
      </c:lineChart>
      <c:catAx>
        <c:axId val="274350464"/>
        <c:scaling>
          <c:orientation val="minMax"/>
        </c:scaling>
        <c:delete val="0"/>
        <c:axPos val="b"/>
        <c:numFmt formatCode="General" sourceLinked="1"/>
        <c:majorTickMark val="out"/>
        <c:minorTickMark val="none"/>
        <c:tickLblPos val="nextTo"/>
        <c:spPr>
          <a:ln w="3175">
            <a:solidFill>
              <a:srgbClr val="000000"/>
            </a:solidFill>
            <a:prstDash val="solid"/>
          </a:ln>
        </c:spPr>
        <c:txPr>
          <a:bodyPr rot="-5400000" vert="horz"/>
          <a:lstStyle/>
          <a:p>
            <a:pPr>
              <a:defRPr sz="425" b="0" i="0" u="none" strike="noStrike" baseline="0">
                <a:solidFill>
                  <a:srgbClr val="000000"/>
                </a:solidFill>
                <a:latin typeface="Trebuchet MS"/>
                <a:ea typeface="Trebuchet MS"/>
                <a:cs typeface="Trebuchet MS"/>
              </a:defRPr>
            </a:pPr>
            <a:endParaRPr lang="es-MX"/>
          </a:p>
        </c:txPr>
        <c:crossAx val="274352000"/>
        <c:crosses val="autoZero"/>
        <c:auto val="1"/>
        <c:lblAlgn val="ctr"/>
        <c:lblOffset val="100"/>
        <c:tickLblSkip val="2"/>
        <c:tickMarkSkip val="1"/>
        <c:noMultiLvlLbl val="0"/>
      </c:catAx>
      <c:valAx>
        <c:axId val="274352000"/>
        <c:scaling>
          <c:orientation val="minMax"/>
        </c:scaling>
        <c:delete val="0"/>
        <c:axPos val="l"/>
        <c:numFmt formatCode="General" sourceLinked="1"/>
        <c:majorTickMark val="out"/>
        <c:minorTickMark val="none"/>
        <c:tickLblPos val="nextTo"/>
        <c:spPr>
          <a:ln w="3175">
            <a:solidFill>
              <a:srgbClr val="000000"/>
            </a:solidFill>
            <a:prstDash val="solid"/>
          </a:ln>
        </c:spPr>
        <c:txPr>
          <a:bodyPr rot="0" vert="horz"/>
          <a:lstStyle/>
          <a:p>
            <a:pPr>
              <a:defRPr sz="425" b="0" i="0" u="none" strike="noStrike" baseline="0">
                <a:solidFill>
                  <a:srgbClr val="000000"/>
                </a:solidFill>
                <a:latin typeface="Arial"/>
                <a:ea typeface="Arial"/>
                <a:cs typeface="Arial"/>
              </a:defRPr>
            </a:pPr>
            <a:endParaRPr lang="es-MX"/>
          </a:p>
        </c:txPr>
        <c:crossAx val="274350464"/>
        <c:crosses val="autoZero"/>
        <c:crossBetween val="between"/>
      </c:valAx>
      <c:spPr>
        <a:noFill/>
        <a:ln w="25400">
          <a:noFill/>
        </a:ln>
      </c:spPr>
    </c:plotArea>
    <c:legend>
      <c:legendPos val="b"/>
      <c:layout>
        <c:manualLayout>
          <c:xMode val="edge"/>
          <c:yMode val="edge"/>
          <c:x val="0.14717008249204491"/>
          <c:y val="0.88669950738917025"/>
          <c:w val="0.80377506591809667"/>
          <c:h val="7.8817733990149075E-2"/>
        </c:manualLayout>
      </c:layout>
      <c:overlay val="0"/>
      <c:spPr>
        <a:solidFill>
          <a:srgbClr val="FFFFFF"/>
        </a:solidFill>
        <a:ln w="3175">
          <a:solidFill>
            <a:srgbClr val="000000"/>
          </a:solidFill>
          <a:prstDash val="solid"/>
        </a:ln>
      </c:spPr>
      <c:txPr>
        <a:bodyPr/>
        <a:lstStyle/>
        <a:p>
          <a:pPr>
            <a:defRPr sz="390" b="0" i="0" u="none" strike="noStrike" baseline="0">
              <a:solidFill>
                <a:srgbClr val="000000"/>
              </a:solidFill>
              <a:latin typeface="Arial"/>
              <a:ea typeface="Arial"/>
              <a:cs typeface="Arial"/>
            </a:defRPr>
          </a:pPr>
          <a:endParaRPr lang="es-MX"/>
        </a:p>
      </c:txPr>
    </c:legend>
    <c:plotVisOnly val="1"/>
    <c:dispBlanksAs val="gap"/>
    <c:showDLblsOverMax val="0"/>
  </c:chart>
  <c:spPr>
    <a:noFill/>
    <a:ln w="9525">
      <a:noFill/>
    </a:ln>
  </c:spPr>
  <c:txPr>
    <a:bodyPr/>
    <a:lstStyle/>
    <a:p>
      <a:pPr>
        <a:defRPr sz="425" b="0" i="0" u="none" strike="noStrike" baseline="0">
          <a:solidFill>
            <a:srgbClr val="000000"/>
          </a:solidFill>
          <a:latin typeface="Arial"/>
          <a:ea typeface="Arial"/>
          <a:cs typeface="Arial"/>
        </a:defRPr>
      </a:pPr>
      <a:endParaRPr lang="es-MX"/>
    </a:p>
  </c:txPr>
  <c:printSettings>
    <c:headerFooter alignWithMargins="0"/>
    <c:pageMargins b="1" l="0.750000000000006" r="0.750000000000006" t="1" header="0.5" footer="0.5"/>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600" b="1" i="0" u="none" strike="noStrike" baseline="0">
                <a:solidFill>
                  <a:srgbClr val="000080"/>
                </a:solidFill>
                <a:latin typeface="Trebuchet MS"/>
                <a:ea typeface="Trebuchet MS"/>
                <a:cs typeface="Trebuchet MS"/>
              </a:defRPr>
            </a:pPr>
            <a:r>
              <a:t>Continuous improvement project</a:t>
            </a:r>
          </a:p>
        </c:rich>
      </c:tx>
      <c:layout>
        <c:manualLayout>
          <c:xMode val="edge"/>
          <c:yMode val="edge"/>
          <c:x val="0.31417244796828986"/>
          <c:y val="2.4707412223667152E-2"/>
        </c:manualLayout>
      </c:layout>
      <c:overlay val="0"/>
      <c:spPr>
        <a:noFill/>
        <a:ln w="25400">
          <a:noFill/>
        </a:ln>
      </c:spPr>
    </c:title>
    <c:autoTitleDeleted val="0"/>
    <c:plotArea>
      <c:layout>
        <c:manualLayout>
          <c:layoutTarget val="inner"/>
          <c:xMode val="edge"/>
          <c:yMode val="edge"/>
          <c:x val="0.15758176412289598"/>
          <c:y val="0.16775032509752941"/>
          <c:w val="0.70664023785927477"/>
          <c:h val="0.76462938881664499"/>
        </c:manualLayout>
      </c:layout>
      <c:lineChart>
        <c:grouping val="standard"/>
        <c:varyColors val="0"/>
        <c:ser>
          <c:idx val="0"/>
          <c:order val="0"/>
          <c:tx>
            <c:strRef>
              <c:f>template_project!$D$20</c:f>
              <c:strCache>
                <c:ptCount val="1"/>
                <c:pt idx="0">
                  <c:v>Project completion</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Lbls>
            <c:spPr>
              <a:noFill/>
              <a:ln w="25400">
                <a:noFill/>
              </a:ln>
            </c:spPr>
            <c:txPr>
              <a:bodyPr/>
              <a:lstStyle/>
              <a:p>
                <a:pPr>
                  <a:defRPr sz="900" b="0" i="0" u="none" strike="noStrike" baseline="0">
                    <a:solidFill>
                      <a:srgbClr val="000080"/>
                    </a:solidFill>
                    <a:latin typeface="Trebuchet MS"/>
                    <a:ea typeface="Trebuchet MS"/>
                    <a:cs typeface="Trebuchet MS"/>
                  </a:defRPr>
                </a:pPr>
                <a:endParaRPr lang="es-MX"/>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template_project!$E$19:$CD$19</c:f>
              <c:numCache>
                <c:formatCode>dd/mm</c:formatCode>
                <c:ptCount val="78"/>
                <c:pt idx="0">
                  <c:v>39454</c:v>
                </c:pt>
                <c:pt idx="1">
                  <c:v>39461</c:v>
                </c:pt>
                <c:pt idx="2">
                  <c:v>39468</c:v>
                </c:pt>
                <c:pt idx="3">
                  <c:v>39475</c:v>
                </c:pt>
                <c:pt idx="4">
                  <c:v>39482</c:v>
                </c:pt>
                <c:pt idx="5">
                  <c:v>39489</c:v>
                </c:pt>
                <c:pt idx="6">
                  <c:v>39496</c:v>
                </c:pt>
                <c:pt idx="7">
                  <c:v>39503</c:v>
                </c:pt>
                <c:pt idx="8">
                  <c:v>39510</c:v>
                </c:pt>
                <c:pt idx="9">
                  <c:v>39517</c:v>
                </c:pt>
                <c:pt idx="10">
                  <c:v>39524</c:v>
                </c:pt>
                <c:pt idx="11">
                  <c:v>39531</c:v>
                </c:pt>
                <c:pt idx="12">
                  <c:v>39538</c:v>
                </c:pt>
                <c:pt idx="13">
                  <c:v>39545</c:v>
                </c:pt>
                <c:pt idx="14">
                  <c:v>39552</c:v>
                </c:pt>
                <c:pt idx="15">
                  <c:v>39559</c:v>
                </c:pt>
                <c:pt idx="16">
                  <c:v>39566</c:v>
                </c:pt>
                <c:pt idx="17">
                  <c:v>39573</c:v>
                </c:pt>
                <c:pt idx="18">
                  <c:v>39580</c:v>
                </c:pt>
                <c:pt idx="19">
                  <c:v>39587</c:v>
                </c:pt>
                <c:pt idx="20">
                  <c:v>39594</c:v>
                </c:pt>
                <c:pt idx="21">
                  <c:v>39601</c:v>
                </c:pt>
                <c:pt idx="22">
                  <c:v>39608</c:v>
                </c:pt>
                <c:pt idx="23">
                  <c:v>39615</c:v>
                </c:pt>
                <c:pt idx="24">
                  <c:v>39622</c:v>
                </c:pt>
                <c:pt idx="25">
                  <c:v>39629</c:v>
                </c:pt>
                <c:pt idx="26">
                  <c:v>39636</c:v>
                </c:pt>
                <c:pt idx="27">
                  <c:v>39643</c:v>
                </c:pt>
                <c:pt idx="28">
                  <c:v>39650</c:v>
                </c:pt>
                <c:pt idx="29">
                  <c:v>39657</c:v>
                </c:pt>
                <c:pt idx="30">
                  <c:v>39664</c:v>
                </c:pt>
                <c:pt idx="31">
                  <c:v>39671</c:v>
                </c:pt>
                <c:pt idx="32">
                  <c:v>39678</c:v>
                </c:pt>
                <c:pt idx="33">
                  <c:v>39685</c:v>
                </c:pt>
                <c:pt idx="34">
                  <c:v>39692</c:v>
                </c:pt>
                <c:pt idx="35">
                  <c:v>39699</c:v>
                </c:pt>
                <c:pt idx="36">
                  <c:v>39706</c:v>
                </c:pt>
                <c:pt idx="37">
                  <c:v>39713</c:v>
                </c:pt>
                <c:pt idx="38">
                  <c:v>39720</c:v>
                </c:pt>
                <c:pt idx="39">
                  <c:v>39727</c:v>
                </c:pt>
                <c:pt idx="40">
                  <c:v>39734</c:v>
                </c:pt>
                <c:pt idx="41">
                  <c:v>39741</c:v>
                </c:pt>
                <c:pt idx="42">
                  <c:v>39748</c:v>
                </c:pt>
                <c:pt idx="43">
                  <c:v>39755</c:v>
                </c:pt>
                <c:pt idx="44">
                  <c:v>39762</c:v>
                </c:pt>
                <c:pt idx="45">
                  <c:v>39769</c:v>
                </c:pt>
                <c:pt idx="46">
                  <c:v>39776</c:v>
                </c:pt>
                <c:pt idx="47">
                  <c:v>39783</c:v>
                </c:pt>
                <c:pt idx="48">
                  <c:v>39790</c:v>
                </c:pt>
                <c:pt idx="49">
                  <c:v>39797</c:v>
                </c:pt>
                <c:pt idx="50">
                  <c:v>39804</c:v>
                </c:pt>
                <c:pt idx="51">
                  <c:v>39811</c:v>
                </c:pt>
                <c:pt idx="52">
                  <c:v>39818</c:v>
                </c:pt>
                <c:pt idx="53">
                  <c:v>39825</c:v>
                </c:pt>
                <c:pt idx="54">
                  <c:v>39832</c:v>
                </c:pt>
                <c:pt idx="55">
                  <c:v>39839</c:v>
                </c:pt>
                <c:pt idx="56">
                  <c:v>39846</c:v>
                </c:pt>
                <c:pt idx="57">
                  <c:v>39853</c:v>
                </c:pt>
                <c:pt idx="58">
                  <c:v>39860</c:v>
                </c:pt>
                <c:pt idx="59">
                  <c:v>39867</c:v>
                </c:pt>
                <c:pt idx="60">
                  <c:v>39874</c:v>
                </c:pt>
                <c:pt idx="61">
                  <c:v>39881</c:v>
                </c:pt>
                <c:pt idx="62">
                  <c:v>39888</c:v>
                </c:pt>
                <c:pt idx="63">
                  <c:v>39895</c:v>
                </c:pt>
                <c:pt idx="64">
                  <c:v>39902</c:v>
                </c:pt>
                <c:pt idx="65">
                  <c:v>39909</c:v>
                </c:pt>
                <c:pt idx="66">
                  <c:v>39916</c:v>
                </c:pt>
                <c:pt idx="67">
                  <c:v>39923</c:v>
                </c:pt>
                <c:pt idx="68">
                  <c:v>39930</c:v>
                </c:pt>
                <c:pt idx="69">
                  <c:v>39937</c:v>
                </c:pt>
                <c:pt idx="70">
                  <c:v>39944</c:v>
                </c:pt>
                <c:pt idx="71">
                  <c:v>39951</c:v>
                </c:pt>
                <c:pt idx="72">
                  <c:v>39958</c:v>
                </c:pt>
                <c:pt idx="73">
                  <c:v>39965</c:v>
                </c:pt>
                <c:pt idx="74">
                  <c:v>39972</c:v>
                </c:pt>
                <c:pt idx="75">
                  <c:v>39979</c:v>
                </c:pt>
                <c:pt idx="76">
                  <c:v>39986</c:v>
                </c:pt>
                <c:pt idx="77">
                  <c:v>39993</c:v>
                </c:pt>
              </c:numCache>
            </c:numRef>
          </c:cat>
          <c:val>
            <c:numRef>
              <c:f>template_project!$E$20:$AF$20</c:f>
              <c:numCache>
                <c:formatCode>0%</c:formatCode>
                <c:ptCount val="28"/>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numCache>
            </c:numRef>
          </c:val>
          <c:smooth val="0"/>
          <c:extLst>
            <c:ext xmlns:c16="http://schemas.microsoft.com/office/drawing/2014/chart" uri="{C3380CC4-5D6E-409C-BE32-E72D297353CC}">
              <c16:uniqueId val="{00000000-51A0-4327-BEF1-F388CAB8BA45}"/>
            </c:ext>
          </c:extLst>
        </c:ser>
        <c:ser>
          <c:idx val="1"/>
          <c:order val="1"/>
          <c:tx>
            <c:strRef>
              <c:f>template_project!$D$21</c:f>
              <c:strCache>
                <c:ptCount val="1"/>
                <c:pt idx="0">
                  <c:v>Target</c:v>
                </c:pt>
              </c:strCache>
            </c:strRef>
          </c:tx>
          <c:spPr>
            <a:ln w="12700">
              <a:solidFill>
                <a:srgbClr val="993366"/>
              </a:solidFill>
              <a:prstDash val="solid"/>
            </a:ln>
          </c:spPr>
          <c:marker>
            <c:symbol val="square"/>
            <c:size val="5"/>
            <c:spPr>
              <a:solidFill>
                <a:srgbClr val="993366"/>
              </a:solidFill>
              <a:ln>
                <a:solidFill>
                  <a:srgbClr val="993366"/>
                </a:solidFill>
                <a:prstDash val="solid"/>
              </a:ln>
            </c:spPr>
          </c:marker>
          <c:dLbls>
            <c:spPr>
              <a:noFill/>
              <a:ln w="25400">
                <a:noFill/>
              </a:ln>
            </c:spPr>
            <c:txPr>
              <a:bodyPr/>
              <a:lstStyle/>
              <a:p>
                <a:pPr>
                  <a:defRPr sz="900" b="0" i="0" u="none" strike="noStrike" baseline="0">
                    <a:solidFill>
                      <a:srgbClr val="000080"/>
                    </a:solidFill>
                    <a:latin typeface="Trebuchet MS"/>
                    <a:ea typeface="Trebuchet MS"/>
                    <a:cs typeface="Trebuchet MS"/>
                  </a:defRPr>
                </a:pPr>
                <a:endParaRPr lang="es-MX"/>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template_project!$E$19:$CD$19</c:f>
              <c:numCache>
                <c:formatCode>dd/mm</c:formatCode>
                <c:ptCount val="78"/>
                <c:pt idx="0">
                  <c:v>39454</c:v>
                </c:pt>
                <c:pt idx="1">
                  <c:v>39461</c:v>
                </c:pt>
                <c:pt idx="2">
                  <c:v>39468</c:v>
                </c:pt>
                <c:pt idx="3">
                  <c:v>39475</c:v>
                </c:pt>
                <c:pt idx="4">
                  <c:v>39482</c:v>
                </c:pt>
                <c:pt idx="5">
                  <c:v>39489</c:v>
                </c:pt>
                <c:pt idx="6">
                  <c:v>39496</c:v>
                </c:pt>
                <c:pt idx="7">
                  <c:v>39503</c:v>
                </c:pt>
                <c:pt idx="8">
                  <c:v>39510</c:v>
                </c:pt>
                <c:pt idx="9">
                  <c:v>39517</c:v>
                </c:pt>
                <c:pt idx="10">
                  <c:v>39524</c:v>
                </c:pt>
                <c:pt idx="11">
                  <c:v>39531</c:v>
                </c:pt>
                <c:pt idx="12">
                  <c:v>39538</c:v>
                </c:pt>
                <c:pt idx="13">
                  <c:v>39545</c:v>
                </c:pt>
                <c:pt idx="14">
                  <c:v>39552</c:v>
                </c:pt>
                <c:pt idx="15">
                  <c:v>39559</c:v>
                </c:pt>
                <c:pt idx="16">
                  <c:v>39566</c:v>
                </c:pt>
                <c:pt idx="17">
                  <c:v>39573</c:v>
                </c:pt>
                <c:pt idx="18">
                  <c:v>39580</c:v>
                </c:pt>
                <c:pt idx="19">
                  <c:v>39587</c:v>
                </c:pt>
                <c:pt idx="20">
                  <c:v>39594</c:v>
                </c:pt>
                <c:pt idx="21">
                  <c:v>39601</c:v>
                </c:pt>
                <c:pt idx="22">
                  <c:v>39608</c:v>
                </c:pt>
                <c:pt idx="23">
                  <c:v>39615</c:v>
                </c:pt>
                <c:pt idx="24">
                  <c:v>39622</c:v>
                </c:pt>
                <c:pt idx="25">
                  <c:v>39629</c:v>
                </c:pt>
                <c:pt idx="26">
                  <c:v>39636</c:v>
                </c:pt>
                <c:pt idx="27">
                  <c:v>39643</c:v>
                </c:pt>
                <c:pt idx="28">
                  <c:v>39650</c:v>
                </c:pt>
                <c:pt idx="29">
                  <c:v>39657</c:v>
                </c:pt>
                <c:pt idx="30">
                  <c:v>39664</c:v>
                </c:pt>
                <c:pt idx="31">
                  <c:v>39671</c:v>
                </c:pt>
                <c:pt idx="32">
                  <c:v>39678</c:v>
                </c:pt>
                <c:pt idx="33">
                  <c:v>39685</c:v>
                </c:pt>
                <c:pt idx="34">
                  <c:v>39692</c:v>
                </c:pt>
                <c:pt idx="35">
                  <c:v>39699</c:v>
                </c:pt>
                <c:pt idx="36">
                  <c:v>39706</c:v>
                </c:pt>
                <c:pt idx="37">
                  <c:v>39713</c:v>
                </c:pt>
                <c:pt idx="38">
                  <c:v>39720</c:v>
                </c:pt>
                <c:pt idx="39">
                  <c:v>39727</c:v>
                </c:pt>
                <c:pt idx="40">
                  <c:v>39734</c:v>
                </c:pt>
                <c:pt idx="41">
                  <c:v>39741</c:v>
                </c:pt>
                <c:pt idx="42">
                  <c:v>39748</c:v>
                </c:pt>
                <c:pt idx="43">
                  <c:v>39755</c:v>
                </c:pt>
                <c:pt idx="44">
                  <c:v>39762</c:v>
                </c:pt>
                <c:pt idx="45">
                  <c:v>39769</c:v>
                </c:pt>
                <c:pt idx="46">
                  <c:v>39776</c:v>
                </c:pt>
                <c:pt idx="47">
                  <c:v>39783</c:v>
                </c:pt>
                <c:pt idx="48">
                  <c:v>39790</c:v>
                </c:pt>
                <c:pt idx="49">
                  <c:v>39797</c:v>
                </c:pt>
                <c:pt idx="50">
                  <c:v>39804</c:v>
                </c:pt>
                <c:pt idx="51">
                  <c:v>39811</c:v>
                </c:pt>
                <c:pt idx="52">
                  <c:v>39818</c:v>
                </c:pt>
                <c:pt idx="53">
                  <c:v>39825</c:v>
                </c:pt>
                <c:pt idx="54">
                  <c:v>39832</c:v>
                </c:pt>
                <c:pt idx="55">
                  <c:v>39839</c:v>
                </c:pt>
                <c:pt idx="56">
                  <c:v>39846</c:v>
                </c:pt>
                <c:pt idx="57">
                  <c:v>39853</c:v>
                </c:pt>
                <c:pt idx="58">
                  <c:v>39860</c:v>
                </c:pt>
                <c:pt idx="59">
                  <c:v>39867</c:v>
                </c:pt>
                <c:pt idx="60">
                  <c:v>39874</c:v>
                </c:pt>
                <c:pt idx="61">
                  <c:v>39881</c:v>
                </c:pt>
                <c:pt idx="62">
                  <c:v>39888</c:v>
                </c:pt>
                <c:pt idx="63">
                  <c:v>39895</c:v>
                </c:pt>
                <c:pt idx="64">
                  <c:v>39902</c:v>
                </c:pt>
                <c:pt idx="65">
                  <c:v>39909</c:v>
                </c:pt>
                <c:pt idx="66">
                  <c:v>39916</c:v>
                </c:pt>
                <c:pt idx="67">
                  <c:v>39923</c:v>
                </c:pt>
                <c:pt idx="68">
                  <c:v>39930</c:v>
                </c:pt>
                <c:pt idx="69">
                  <c:v>39937</c:v>
                </c:pt>
                <c:pt idx="70">
                  <c:v>39944</c:v>
                </c:pt>
                <c:pt idx="71">
                  <c:v>39951</c:v>
                </c:pt>
                <c:pt idx="72">
                  <c:v>39958</c:v>
                </c:pt>
                <c:pt idx="73">
                  <c:v>39965</c:v>
                </c:pt>
                <c:pt idx="74">
                  <c:v>39972</c:v>
                </c:pt>
                <c:pt idx="75">
                  <c:v>39979</c:v>
                </c:pt>
                <c:pt idx="76">
                  <c:v>39986</c:v>
                </c:pt>
                <c:pt idx="77">
                  <c:v>39993</c:v>
                </c:pt>
              </c:numCache>
            </c:numRef>
          </c:cat>
          <c:val>
            <c:numRef>
              <c:f>template_project!$E$21:$AE$21</c:f>
              <c:numCache>
                <c:formatCode>0%</c:formatCode>
                <c:ptCount val="27"/>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smooth val="0"/>
          <c:extLst>
            <c:ext xmlns:c16="http://schemas.microsoft.com/office/drawing/2014/chart" uri="{C3380CC4-5D6E-409C-BE32-E72D297353CC}">
              <c16:uniqueId val="{00000001-51A0-4327-BEF1-F388CAB8BA45}"/>
            </c:ext>
          </c:extLst>
        </c:ser>
        <c:dLbls>
          <c:showLegendKey val="0"/>
          <c:showVal val="0"/>
          <c:showCatName val="0"/>
          <c:showSerName val="0"/>
          <c:showPercent val="0"/>
          <c:showBubbleSize val="0"/>
        </c:dLbls>
        <c:marker val="1"/>
        <c:smooth val="0"/>
        <c:axId val="272967168"/>
        <c:axId val="272968704"/>
      </c:lineChart>
      <c:dateAx>
        <c:axId val="272967168"/>
        <c:scaling>
          <c:orientation val="minMax"/>
        </c:scaling>
        <c:delete val="0"/>
        <c:axPos val="b"/>
        <c:numFmt formatCode="m/d;@" sourceLinked="0"/>
        <c:majorTickMark val="out"/>
        <c:minorTickMark val="none"/>
        <c:tickLblPos val="nextTo"/>
        <c:spPr>
          <a:ln w="3175">
            <a:solidFill>
              <a:srgbClr val="000000"/>
            </a:solidFill>
            <a:prstDash val="solid"/>
          </a:ln>
        </c:spPr>
        <c:txPr>
          <a:bodyPr rot="-2700000" vert="horz"/>
          <a:lstStyle/>
          <a:p>
            <a:pPr>
              <a:defRPr sz="800" b="0" i="0" u="none" strike="noStrike" baseline="0">
                <a:solidFill>
                  <a:srgbClr val="000080"/>
                </a:solidFill>
                <a:latin typeface="Arial"/>
                <a:ea typeface="Arial"/>
                <a:cs typeface="Arial"/>
              </a:defRPr>
            </a:pPr>
            <a:endParaRPr lang="es-MX"/>
          </a:p>
        </c:txPr>
        <c:crossAx val="272968704"/>
        <c:crosses val="autoZero"/>
        <c:auto val="1"/>
        <c:lblOffset val="100"/>
        <c:baseTimeUnit val="days"/>
        <c:majorUnit val="7"/>
        <c:majorTimeUnit val="days"/>
        <c:minorUnit val="1"/>
        <c:minorTimeUnit val="days"/>
      </c:dateAx>
      <c:valAx>
        <c:axId val="272968704"/>
        <c:scaling>
          <c:orientation val="minMax"/>
          <c:max val="1"/>
        </c:scaling>
        <c:delete val="0"/>
        <c:axPos val="l"/>
        <c:majorGridlines>
          <c:spPr>
            <a:ln w="3175">
              <a:solidFill>
                <a:srgbClr val="B191A9"/>
              </a:solidFill>
              <a:prstDash val="solid"/>
            </a:ln>
          </c:spPr>
        </c:majorGridlines>
        <c:numFmt formatCode="0%" sourceLinked="1"/>
        <c:majorTickMark val="out"/>
        <c:minorTickMark val="none"/>
        <c:tickLblPos val="nextTo"/>
        <c:spPr>
          <a:ln w="3175">
            <a:solidFill>
              <a:srgbClr val="B191A9"/>
            </a:solidFill>
            <a:prstDash val="solid"/>
          </a:ln>
        </c:spPr>
        <c:txPr>
          <a:bodyPr rot="0" vert="horz"/>
          <a:lstStyle/>
          <a:p>
            <a:pPr>
              <a:defRPr sz="800" b="0" i="0" u="none" strike="noStrike" baseline="0">
                <a:solidFill>
                  <a:srgbClr val="000080"/>
                </a:solidFill>
                <a:latin typeface="Arial"/>
                <a:ea typeface="Arial"/>
                <a:cs typeface="Arial"/>
              </a:defRPr>
            </a:pPr>
            <a:endParaRPr lang="es-MX"/>
          </a:p>
        </c:txPr>
        <c:crossAx val="272967168"/>
        <c:crosses val="autoZero"/>
        <c:crossBetween val="between"/>
      </c:valAx>
      <c:spPr>
        <a:noFill/>
        <a:ln w="3175">
          <a:solidFill>
            <a:srgbClr val="B191A9"/>
          </a:solidFill>
          <a:prstDash val="solid"/>
        </a:ln>
      </c:spPr>
    </c:plotArea>
    <c:legend>
      <c:legendPos val="t"/>
      <c:layout>
        <c:manualLayout>
          <c:xMode val="edge"/>
          <c:yMode val="edge"/>
          <c:x val="0.30426164519326082"/>
          <c:y val="7.9323797139143143E-2"/>
          <c:w val="0.35579781962338924"/>
          <c:h val="5.8517555266579757E-2"/>
        </c:manualLayout>
      </c:layout>
      <c:overlay val="0"/>
      <c:spPr>
        <a:solidFill>
          <a:srgbClr val="FFFFFF"/>
        </a:solidFill>
        <a:ln w="3175">
          <a:solidFill>
            <a:srgbClr val="000000"/>
          </a:solidFill>
          <a:prstDash val="solid"/>
        </a:ln>
      </c:spPr>
      <c:txPr>
        <a:bodyPr/>
        <a:lstStyle/>
        <a:p>
          <a:pPr>
            <a:defRPr sz="825" b="0" i="0" u="none" strike="noStrike" baseline="0">
              <a:solidFill>
                <a:srgbClr val="000080"/>
              </a:solidFill>
              <a:latin typeface="Arial"/>
              <a:ea typeface="Arial"/>
              <a:cs typeface="Arial"/>
            </a:defRPr>
          </a:pPr>
          <a:endParaRPr lang="es-MX"/>
        </a:p>
      </c:txPr>
    </c:legend>
    <c:plotVisOnly val="1"/>
    <c:dispBlanksAs val="gap"/>
    <c:showDLblsOverMax val="0"/>
  </c:chart>
  <c:spPr>
    <a:noFill/>
    <a:ln w="9525">
      <a:noFill/>
    </a:ln>
  </c:spPr>
  <c:txPr>
    <a:bodyPr/>
    <a:lstStyle/>
    <a:p>
      <a:pPr>
        <a:defRPr sz="1200" b="0" i="0" u="none" strike="noStrike" baseline="0">
          <a:solidFill>
            <a:srgbClr val="000080"/>
          </a:solidFill>
          <a:latin typeface="Trebuchet MS"/>
          <a:ea typeface="Trebuchet MS"/>
          <a:cs typeface="Trebuchet MS"/>
        </a:defRPr>
      </a:pPr>
      <a:endParaRPr lang="es-MX"/>
    </a:p>
  </c:txPr>
  <c:userShapes r:id="rId1"/>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53">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400-000000000000}">
  <sheetPr codeName="Graph2"/>
  <sheetViews>
    <sheetView workbookViewId="0" zoomToFit="1"/>
  </sheetViews>
  <pageMargins left="0.18" right="0.19" top="0.17" bottom="0.2" header="0.17" footer="0.2"/>
  <pageSetup paperSize="119" orientation="landscape" r:id="rId1"/>
  <headerFooter alignWithMargins="0">
    <oddFooter>&amp;L&amp;P/&amp;N&amp;C&amp;F&amp;R&amp;D</oddFooter>
  </headerFooter>
  <drawing r:id="rId2"/>
</chart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0.xml"/><Relationship Id="rId3" Type="http://schemas.openxmlformats.org/officeDocument/2006/relationships/chart" Target="../charts/chart5.xml"/><Relationship Id="rId7" Type="http://schemas.openxmlformats.org/officeDocument/2006/relationships/chart" Target="../charts/chart9.xml"/><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8.xml"/><Relationship Id="rId5" Type="http://schemas.openxmlformats.org/officeDocument/2006/relationships/chart" Target="../charts/chart7.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1" Type="http://schemas.openxmlformats.org/officeDocument/2006/relationships/image" Target="../media/image2.emf"/></Relationships>
</file>

<file path=xl/drawings/_rels/drawing5.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oneCellAnchor>
    <xdr:from>
      <xdr:col>21</xdr:col>
      <xdr:colOff>0</xdr:colOff>
      <xdr:row>9</xdr:row>
      <xdr:rowOff>0</xdr:rowOff>
    </xdr:from>
    <xdr:ext cx="797163" cy="0"/>
    <xdr:pic>
      <xdr:nvPicPr>
        <xdr:cNvPr id="2" name="Picture 4">
          <a:extLst>
            <a:ext uri="{FF2B5EF4-FFF2-40B4-BE49-F238E27FC236}">
              <a16:creationId xmlns:a16="http://schemas.microsoft.com/office/drawing/2014/main" id="{9FF42716-8ABF-4E59-AB67-73B738026C4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rot="5400000">
          <a:off x="12994442" y="1422598"/>
          <a:ext cx="0" cy="797163"/>
        </a:xfrm>
        <a:prstGeom prst="rect">
          <a:avLst/>
        </a:prstGeom>
        <a:noFill/>
        <a:ln w="9525">
          <a:noFill/>
          <a:miter lim="800000"/>
          <a:headEnd/>
          <a:tailEnd/>
        </a:ln>
        <a:effectLst/>
      </xdr:spPr>
    </xdr:pic>
    <xdr:clientData/>
  </xdr:oneCellAnchor>
  <xdr:oneCellAnchor>
    <xdr:from>
      <xdr:col>21</xdr:col>
      <xdr:colOff>0</xdr:colOff>
      <xdr:row>9</xdr:row>
      <xdr:rowOff>0</xdr:rowOff>
    </xdr:from>
    <xdr:ext cx="797163" cy="0"/>
    <xdr:pic>
      <xdr:nvPicPr>
        <xdr:cNvPr id="3" name="Picture 4">
          <a:extLst>
            <a:ext uri="{FF2B5EF4-FFF2-40B4-BE49-F238E27FC236}">
              <a16:creationId xmlns:a16="http://schemas.microsoft.com/office/drawing/2014/main" id="{EE4D4685-CA18-476F-83C8-B991E6D40D0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rot="5400000">
          <a:off x="12994442" y="1422598"/>
          <a:ext cx="0" cy="797163"/>
        </a:xfrm>
        <a:prstGeom prst="rect">
          <a:avLst/>
        </a:prstGeom>
        <a:noFill/>
        <a:ln w="9525">
          <a:noFill/>
          <a:miter lim="800000"/>
          <a:headEnd/>
          <a:tailEnd/>
        </a:ln>
        <a:effectLst/>
      </xdr:spPr>
    </xdr:pic>
    <xdr:clientData/>
  </xdr:oneCellAnchor>
  <xdr:oneCellAnchor>
    <xdr:from>
      <xdr:col>21</xdr:col>
      <xdr:colOff>0</xdr:colOff>
      <xdr:row>9</xdr:row>
      <xdr:rowOff>0</xdr:rowOff>
    </xdr:from>
    <xdr:ext cx="797163" cy="0"/>
    <xdr:pic>
      <xdr:nvPicPr>
        <xdr:cNvPr id="4" name="Picture 4">
          <a:extLst>
            <a:ext uri="{FF2B5EF4-FFF2-40B4-BE49-F238E27FC236}">
              <a16:creationId xmlns:a16="http://schemas.microsoft.com/office/drawing/2014/main" id="{89CC4998-3540-4766-B17B-0234E13CFBB1}"/>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rot="5400000">
          <a:off x="12994442" y="1422598"/>
          <a:ext cx="0" cy="797163"/>
        </a:xfrm>
        <a:prstGeom prst="rect">
          <a:avLst/>
        </a:prstGeom>
        <a:noFill/>
        <a:ln w="9525">
          <a:noFill/>
          <a:miter lim="800000"/>
          <a:headEnd/>
          <a:tailEnd/>
        </a:ln>
        <a:effectLst/>
      </xdr:spPr>
    </xdr:pic>
    <xdr:clientData/>
  </xdr:oneCellAnchor>
  <xdr:oneCellAnchor>
    <xdr:from>
      <xdr:col>21</xdr:col>
      <xdr:colOff>0</xdr:colOff>
      <xdr:row>9</xdr:row>
      <xdr:rowOff>0</xdr:rowOff>
    </xdr:from>
    <xdr:ext cx="797163" cy="0"/>
    <xdr:pic>
      <xdr:nvPicPr>
        <xdr:cNvPr id="5" name="Picture 4">
          <a:extLst>
            <a:ext uri="{FF2B5EF4-FFF2-40B4-BE49-F238E27FC236}">
              <a16:creationId xmlns:a16="http://schemas.microsoft.com/office/drawing/2014/main" id="{717C9BB0-A919-4A92-BCF8-675E4107C47E}"/>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rot="5400000">
          <a:off x="12994442" y="1422598"/>
          <a:ext cx="0" cy="797163"/>
        </a:xfrm>
        <a:prstGeom prst="rect">
          <a:avLst/>
        </a:prstGeom>
        <a:noFill/>
        <a:ln w="9525">
          <a:noFill/>
          <a:miter lim="800000"/>
          <a:headEnd/>
          <a:tailEnd/>
        </a:ln>
        <a:effectLst/>
      </xdr:spPr>
    </xdr:pic>
    <xdr:clientData/>
  </xdr:oneCellAnchor>
  <xdr:oneCellAnchor>
    <xdr:from>
      <xdr:col>21</xdr:col>
      <xdr:colOff>0</xdr:colOff>
      <xdr:row>9</xdr:row>
      <xdr:rowOff>0</xdr:rowOff>
    </xdr:from>
    <xdr:ext cx="797163" cy="0"/>
    <xdr:pic>
      <xdr:nvPicPr>
        <xdr:cNvPr id="6" name="Picture 4">
          <a:extLst>
            <a:ext uri="{FF2B5EF4-FFF2-40B4-BE49-F238E27FC236}">
              <a16:creationId xmlns:a16="http://schemas.microsoft.com/office/drawing/2014/main" id="{CECAB7FB-2DBA-47CF-B535-FDDCD699D4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rot="5400000">
          <a:off x="12994442" y="1422598"/>
          <a:ext cx="0" cy="797163"/>
        </a:xfrm>
        <a:prstGeom prst="rect">
          <a:avLst/>
        </a:prstGeom>
        <a:noFill/>
        <a:ln w="9525">
          <a:noFill/>
          <a:miter lim="800000"/>
          <a:headEnd/>
          <a:tailEnd/>
        </a:ln>
        <a:effectLst/>
      </xdr:spPr>
    </xdr:pic>
    <xdr:clientData/>
  </xdr:oneCellAnchor>
  <xdr:oneCellAnchor>
    <xdr:from>
      <xdr:col>21</xdr:col>
      <xdr:colOff>0</xdr:colOff>
      <xdr:row>9</xdr:row>
      <xdr:rowOff>0</xdr:rowOff>
    </xdr:from>
    <xdr:ext cx="797163" cy="0"/>
    <xdr:pic>
      <xdr:nvPicPr>
        <xdr:cNvPr id="7" name="Picture 4">
          <a:extLst>
            <a:ext uri="{FF2B5EF4-FFF2-40B4-BE49-F238E27FC236}">
              <a16:creationId xmlns:a16="http://schemas.microsoft.com/office/drawing/2014/main" id="{3B0FFDCF-115E-4949-A235-D81EF3BA2DF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rot="5400000">
          <a:off x="12994442" y="1422598"/>
          <a:ext cx="0" cy="797163"/>
        </a:xfrm>
        <a:prstGeom prst="rect">
          <a:avLst/>
        </a:prstGeom>
        <a:noFill/>
        <a:ln w="9525">
          <a:noFill/>
          <a:miter lim="800000"/>
          <a:headEnd/>
          <a:tailEnd/>
        </a:ln>
        <a:effectLst/>
      </xdr:spPr>
    </xdr:pic>
    <xdr:clientData/>
  </xdr:oneCellAnchor>
  <xdr:oneCellAnchor>
    <xdr:from>
      <xdr:col>21</xdr:col>
      <xdr:colOff>0</xdr:colOff>
      <xdr:row>9</xdr:row>
      <xdr:rowOff>0</xdr:rowOff>
    </xdr:from>
    <xdr:ext cx="797163" cy="0"/>
    <xdr:pic>
      <xdr:nvPicPr>
        <xdr:cNvPr id="8" name="Picture 4">
          <a:extLst>
            <a:ext uri="{FF2B5EF4-FFF2-40B4-BE49-F238E27FC236}">
              <a16:creationId xmlns:a16="http://schemas.microsoft.com/office/drawing/2014/main" id="{12FE5B3C-2242-4A2F-9C74-D2A23DD0315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rot="5400000">
          <a:off x="12994442" y="1422598"/>
          <a:ext cx="0" cy="797163"/>
        </a:xfrm>
        <a:prstGeom prst="rect">
          <a:avLst/>
        </a:prstGeom>
        <a:noFill/>
        <a:ln w="9525">
          <a:noFill/>
          <a:miter lim="800000"/>
          <a:headEnd/>
          <a:tailEnd/>
        </a:ln>
        <a:effectLst/>
      </xdr:spPr>
    </xdr:pic>
    <xdr:clientData/>
  </xdr:oneCellAnchor>
  <xdr:oneCellAnchor>
    <xdr:from>
      <xdr:col>21</xdr:col>
      <xdr:colOff>0</xdr:colOff>
      <xdr:row>9</xdr:row>
      <xdr:rowOff>0</xdr:rowOff>
    </xdr:from>
    <xdr:ext cx="797163" cy="0"/>
    <xdr:pic>
      <xdr:nvPicPr>
        <xdr:cNvPr id="9" name="Picture 4">
          <a:extLst>
            <a:ext uri="{FF2B5EF4-FFF2-40B4-BE49-F238E27FC236}">
              <a16:creationId xmlns:a16="http://schemas.microsoft.com/office/drawing/2014/main" id="{86AF0CA0-92F7-4486-B830-4AA65313E00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rot="5400000">
          <a:off x="12994442" y="1422598"/>
          <a:ext cx="0" cy="797163"/>
        </a:xfrm>
        <a:prstGeom prst="rect">
          <a:avLst/>
        </a:prstGeom>
        <a:noFill/>
        <a:ln w="9525">
          <a:noFill/>
          <a:miter lim="800000"/>
          <a:headEnd/>
          <a:tailEnd/>
        </a:ln>
        <a:effectLst/>
      </xdr:spPr>
    </xdr:pic>
    <xdr:clientData/>
  </xdr:oneCellAnchor>
</xdr:wsDr>
</file>

<file path=xl/drawings/drawing2.xml><?xml version="1.0" encoding="utf-8"?>
<xdr:wsDr xmlns:xdr="http://schemas.openxmlformats.org/drawingml/2006/spreadsheetDrawing" xmlns:a="http://schemas.openxmlformats.org/drawingml/2006/main">
  <xdr:twoCellAnchor>
    <xdr:from>
      <xdr:col>7</xdr:col>
      <xdr:colOff>9525</xdr:colOff>
      <xdr:row>3</xdr:row>
      <xdr:rowOff>44450</xdr:rowOff>
    </xdr:from>
    <xdr:to>
      <xdr:col>10</xdr:col>
      <xdr:colOff>82550</xdr:colOff>
      <xdr:row>18</xdr:row>
      <xdr:rowOff>95250</xdr:rowOff>
    </xdr:to>
    <xdr:graphicFrame macro="">
      <xdr:nvGraphicFramePr>
        <xdr:cNvPr id="2" name="Gráfico 1">
          <a:extLst>
            <a:ext uri="{FF2B5EF4-FFF2-40B4-BE49-F238E27FC236}">
              <a16:creationId xmlns:a16="http://schemas.microsoft.com/office/drawing/2014/main" id="{AC66DB13-B77C-48EB-A6B2-A48924EB3B2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3</xdr:row>
      <xdr:rowOff>63500</xdr:rowOff>
    </xdr:from>
    <xdr:to>
      <xdr:col>5</xdr:col>
      <xdr:colOff>1263650</xdr:colOff>
      <xdr:row>18</xdr:row>
      <xdr:rowOff>107950</xdr:rowOff>
    </xdr:to>
    <xdr:graphicFrame macro="">
      <xdr:nvGraphicFramePr>
        <xdr:cNvPr id="4" name="Gráfico 3">
          <a:extLst>
            <a:ext uri="{FF2B5EF4-FFF2-40B4-BE49-F238E27FC236}">
              <a16:creationId xmlns:a16="http://schemas.microsoft.com/office/drawing/2014/main" id="{3971070F-0EE2-47AD-BCC7-C02A488E9F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38</xdr:row>
      <xdr:rowOff>0</xdr:rowOff>
    </xdr:from>
    <xdr:to>
      <xdr:col>6</xdr:col>
      <xdr:colOff>371475</xdr:colOff>
      <xdr:row>49</xdr:row>
      <xdr:rowOff>152400</xdr:rowOff>
    </xdr:to>
    <xdr:graphicFrame macro="">
      <xdr:nvGraphicFramePr>
        <xdr:cNvPr id="39943" name="Chart 7">
          <a:extLst>
            <a:ext uri="{FF2B5EF4-FFF2-40B4-BE49-F238E27FC236}">
              <a16:creationId xmlns:a16="http://schemas.microsoft.com/office/drawing/2014/main" id="{00000000-0008-0000-0400-0000079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7</xdr:col>
      <xdr:colOff>66675</xdr:colOff>
      <xdr:row>38</xdr:row>
      <xdr:rowOff>0</xdr:rowOff>
    </xdr:from>
    <xdr:to>
      <xdr:col>13</xdr:col>
      <xdr:colOff>304800</xdr:colOff>
      <xdr:row>49</xdr:row>
      <xdr:rowOff>152400</xdr:rowOff>
    </xdr:to>
    <xdr:graphicFrame macro="">
      <xdr:nvGraphicFramePr>
        <xdr:cNvPr id="39960" name="Chart 24">
          <a:extLst>
            <a:ext uri="{FF2B5EF4-FFF2-40B4-BE49-F238E27FC236}">
              <a16:creationId xmlns:a16="http://schemas.microsoft.com/office/drawing/2014/main" id="{00000000-0008-0000-0400-0000189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14</xdr:col>
      <xdr:colOff>66675</xdr:colOff>
      <xdr:row>38</xdr:row>
      <xdr:rowOff>0</xdr:rowOff>
    </xdr:from>
    <xdr:to>
      <xdr:col>20</xdr:col>
      <xdr:colOff>304800</xdr:colOff>
      <xdr:row>49</xdr:row>
      <xdr:rowOff>152400</xdr:rowOff>
    </xdr:to>
    <xdr:graphicFrame macro="">
      <xdr:nvGraphicFramePr>
        <xdr:cNvPr id="39961" name="Chart 25">
          <a:extLst>
            <a:ext uri="{FF2B5EF4-FFF2-40B4-BE49-F238E27FC236}">
              <a16:creationId xmlns:a16="http://schemas.microsoft.com/office/drawing/2014/main" id="{00000000-0008-0000-0400-0000199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twoCellAnchor>
  <xdr:twoCellAnchor>
    <xdr:from>
      <xdr:col>21</xdr:col>
      <xdr:colOff>66675</xdr:colOff>
      <xdr:row>38</xdr:row>
      <xdr:rowOff>0</xdr:rowOff>
    </xdr:from>
    <xdr:to>
      <xdr:col>27</xdr:col>
      <xdr:colOff>304800</xdr:colOff>
      <xdr:row>49</xdr:row>
      <xdr:rowOff>152400</xdr:rowOff>
    </xdr:to>
    <xdr:graphicFrame macro="">
      <xdr:nvGraphicFramePr>
        <xdr:cNvPr id="39962" name="Chart 26">
          <a:extLst>
            <a:ext uri="{FF2B5EF4-FFF2-40B4-BE49-F238E27FC236}">
              <a16:creationId xmlns:a16="http://schemas.microsoft.com/office/drawing/2014/main" id="{00000000-0008-0000-0400-00001A9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twoCellAnchor>
  <xdr:twoCellAnchor>
    <xdr:from>
      <xdr:col>21</xdr:col>
      <xdr:colOff>66675</xdr:colOff>
      <xdr:row>51</xdr:row>
      <xdr:rowOff>0</xdr:rowOff>
    </xdr:from>
    <xdr:to>
      <xdr:col>27</xdr:col>
      <xdr:colOff>304800</xdr:colOff>
      <xdr:row>62</xdr:row>
      <xdr:rowOff>152400</xdr:rowOff>
    </xdr:to>
    <xdr:graphicFrame macro="">
      <xdr:nvGraphicFramePr>
        <xdr:cNvPr id="39963" name="Chart 27">
          <a:extLst>
            <a:ext uri="{FF2B5EF4-FFF2-40B4-BE49-F238E27FC236}">
              <a16:creationId xmlns:a16="http://schemas.microsoft.com/office/drawing/2014/main" id="{00000000-0008-0000-0400-00001B9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twoCellAnchor>
  <xdr:twoCellAnchor>
    <xdr:from>
      <xdr:col>14</xdr:col>
      <xdr:colOff>57150</xdr:colOff>
      <xdr:row>51</xdr:row>
      <xdr:rowOff>0</xdr:rowOff>
    </xdr:from>
    <xdr:to>
      <xdr:col>20</xdr:col>
      <xdr:colOff>295275</xdr:colOff>
      <xdr:row>62</xdr:row>
      <xdr:rowOff>152400</xdr:rowOff>
    </xdr:to>
    <xdr:graphicFrame macro="">
      <xdr:nvGraphicFramePr>
        <xdr:cNvPr id="39964" name="Chart 28">
          <a:extLst>
            <a:ext uri="{FF2B5EF4-FFF2-40B4-BE49-F238E27FC236}">
              <a16:creationId xmlns:a16="http://schemas.microsoft.com/office/drawing/2014/main" id="{00000000-0008-0000-0400-00001C9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twoCellAnchor>
  <xdr:twoCellAnchor>
    <xdr:from>
      <xdr:col>7</xdr:col>
      <xdr:colOff>76200</xdr:colOff>
      <xdr:row>51</xdr:row>
      <xdr:rowOff>0</xdr:rowOff>
    </xdr:from>
    <xdr:to>
      <xdr:col>13</xdr:col>
      <xdr:colOff>314325</xdr:colOff>
      <xdr:row>62</xdr:row>
      <xdr:rowOff>152400</xdr:rowOff>
    </xdr:to>
    <xdr:graphicFrame macro="">
      <xdr:nvGraphicFramePr>
        <xdr:cNvPr id="39965" name="Chart 29">
          <a:extLst>
            <a:ext uri="{FF2B5EF4-FFF2-40B4-BE49-F238E27FC236}">
              <a16:creationId xmlns:a16="http://schemas.microsoft.com/office/drawing/2014/main" id="{00000000-0008-0000-0400-00001D9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fLocksWithSheet="0"/>
  </xdr:twoCellAnchor>
  <xdr:twoCellAnchor>
    <xdr:from>
      <xdr:col>0</xdr:col>
      <xdr:colOff>0</xdr:colOff>
      <xdr:row>51</xdr:row>
      <xdr:rowOff>0</xdr:rowOff>
    </xdr:from>
    <xdr:to>
      <xdr:col>6</xdr:col>
      <xdr:colOff>371475</xdr:colOff>
      <xdr:row>62</xdr:row>
      <xdr:rowOff>152400</xdr:rowOff>
    </xdr:to>
    <xdr:graphicFrame macro="">
      <xdr:nvGraphicFramePr>
        <xdr:cNvPr id="39966" name="Chart 30">
          <a:extLst>
            <a:ext uri="{FF2B5EF4-FFF2-40B4-BE49-F238E27FC236}">
              <a16:creationId xmlns:a16="http://schemas.microsoft.com/office/drawing/2014/main" id="{00000000-0008-0000-0400-00001E9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fLocksWithSheet="0"/>
  </xdr:twoCellAnchor>
</xdr:wsDr>
</file>

<file path=xl/drawings/drawing4.xml><?xml version="1.0" encoding="utf-8"?>
<xdr:wsDr xmlns:xdr="http://schemas.openxmlformats.org/drawingml/2006/spreadsheetDrawing" xmlns:a="http://schemas.openxmlformats.org/drawingml/2006/main">
  <xdr:twoCellAnchor>
    <xdr:from>
      <xdr:col>15</xdr:col>
      <xdr:colOff>285750</xdr:colOff>
      <xdr:row>0</xdr:row>
      <xdr:rowOff>57150</xdr:rowOff>
    </xdr:from>
    <xdr:to>
      <xdr:col>22</xdr:col>
      <xdr:colOff>19050</xdr:colOff>
      <xdr:row>0</xdr:row>
      <xdr:rowOff>219075</xdr:rowOff>
    </xdr:to>
    <xdr:pic>
      <xdr:nvPicPr>
        <xdr:cNvPr id="41985" name="Picture 1">
          <a:extLst>
            <a:ext uri="{FF2B5EF4-FFF2-40B4-BE49-F238E27FC236}">
              <a16:creationId xmlns:a16="http://schemas.microsoft.com/office/drawing/2014/main" id="{00000000-0008-0000-0500-000001A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610600" y="57150"/>
          <a:ext cx="4124325" cy="161925"/>
        </a:xfrm>
        <a:prstGeom prst="rect">
          <a:avLst/>
        </a:prstGeom>
        <a:solidFill>
          <a:srgbClr val="FFFFFF"/>
        </a:solid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absoluteAnchor>
    <xdr:pos x="0" y="0"/>
    <xdr:ext cx="9610725" cy="7324725"/>
    <xdr:graphicFrame macro="">
      <xdr:nvGraphicFramePr>
        <xdr:cNvPr id="2" name="1 Gráfico">
          <a:extLst>
            <a:ext uri="{FF2B5EF4-FFF2-40B4-BE49-F238E27FC236}">
              <a16:creationId xmlns:a16="http://schemas.microsoft.com/office/drawing/2014/main" id="{00000000-0008-0000-06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c:userShapes xmlns:c="http://schemas.openxmlformats.org/drawingml/2006/chart">
  <cdr:relSizeAnchor xmlns:cdr="http://schemas.openxmlformats.org/drawingml/2006/chartDrawing">
    <cdr:from>
      <cdr:x>0.11775</cdr:x>
      <cdr:y>0.012</cdr:y>
    </cdr:from>
    <cdr:to>
      <cdr:x>0.17525</cdr:x>
      <cdr:y>0.0705</cdr:y>
    </cdr:to>
    <cdr:pic>
      <cdr:nvPicPr>
        <cdr:cNvPr id="21507" name="Picture 3" descr="Logo">
          <a:extLst xmlns:a="http://schemas.openxmlformats.org/drawingml/2006/main">
            <a:ext uri="{FF2B5EF4-FFF2-40B4-BE49-F238E27FC236}">
              <a16:creationId xmlns:a16="http://schemas.microsoft.com/office/drawing/2014/main" id="{79051D66-FFDC-4010-976D-3F8A4CE00C67}"/>
            </a:ext>
          </a:extLst>
        </cdr:cNvPr>
        <cdr:cNvPicPr>
          <a:picLocks xmlns:a="http://schemas.openxmlformats.org/drawingml/2006/main" noChangeAspect="1" noChangeArrowheads="1"/>
        </cdr:cNvPicPr>
      </cdr:nvPicPr>
      <cdr:blipFill>
        <a:blip xmlns:a="http://schemas.openxmlformats.org/drawingml/2006/main" xmlns:r="http://schemas.openxmlformats.org/officeDocument/2006/relationships" r:embed="rId1"/>
        <a:srcRect xmlns:a="http://schemas.openxmlformats.org/drawingml/2006/main"/>
        <a:stretch xmlns:a="http://schemas.openxmlformats.org/drawingml/2006/main">
          <a:fillRect/>
        </a:stretch>
      </cdr:blipFill>
      <cdr:spPr bwMode="auto">
        <a:xfrm xmlns:a="http://schemas.openxmlformats.org/drawingml/2006/main">
          <a:off x="1131663" y="87897"/>
          <a:ext cx="552617" cy="428496"/>
        </a:xfrm>
        <a:prstGeom xmlns:a="http://schemas.openxmlformats.org/drawingml/2006/main" prst="rect">
          <a:avLst/>
        </a:prstGeom>
        <a:noFill xmlns:a="http://schemas.openxmlformats.org/drawingml/2006/main"/>
      </cdr:spPr>
    </cdr:pic>
  </cdr:relSizeAnchor>
  <cdr:relSizeAnchor xmlns:cdr="http://schemas.openxmlformats.org/drawingml/2006/chartDrawing">
    <cdr:from>
      <cdr:x>0.7765</cdr:x>
      <cdr:y>0.0095</cdr:y>
    </cdr:from>
    <cdr:to>
      <cdr:x>0.8815</cdr:x>
      <cdr:y>0.072</cdr:y>
    </cdr:to>
    <cdr:pic>
      <cdr:nvPicPr>
        <cdr:cNvPr id="21508" name="Picture 4">
          <a:extLst xmlns:a="http://schemas.openxmlformats.org/drawingml/2006/main">
            <a:ext uri="{FF2B5EF4-FFF2-40B4-BE49-F238E27FC236}">
              <a16:creationId xmlns:a16="http://schemas.microsoft.com/office/drawing/2014/main" id="{26A6D9BE-64D9-4BB7-A2FC-5390514D25AA}"/>
            </a:ext>
          </a:extLst>
        </cdr:cNvPr>
        <cdr:cNvPicPr>
          <a:picLocks xmlns:a="http://schemas.openxmlformats.org/drawingml/2006/main" noChangeAspect="1" noChangeArrowheads="1"/>
        </cdr:cNvPicPr>
      </cdr:nvPicPr>
      <cdr:blipFill>
        <a:blip xmlns:a="http://schemas.openxmlformats.org/drawingml/2006/main" xmlns:r="http://schemas.openxmlformats.org/officeDocument/2006/relationships" r:embed="rId2"/>
        <a:srcRect xmlns:a="http://schemas.openxmlformats.org/drawingml/2006/main"/>
        <a:stretch xmlns:a="http://schemas.openxmlformats.org/drawingml/2006/main">
          <a:fillRect/>
        </a:stretch>
      </cdr:blipFill>
      <cdr:spPr bwMode="auto">
        <a:xfrm xmlns:a="http://schemas.openxmlformats.org/drawingml/2006/main">
          <a:off x="7462728" y="69585"/>
          <a:ext cx="1009126" cy="457795"/>
        </a:xfrm>
        <a:prstGeom xmlns:a="http://schemas.openxmlformats.org/drawingml/2006/main" prst="rect">
          <a:avLst/>
        </a:prstGeom>
        <a:noFill xmlns:a="http://schemas.openxmlformats.org/drawingml/2006/main"/>
      </cdr:spPr>
    </cdr:pic>
  </cdr:relSizeAnchor>
</c:userShapes>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9525</xdr:rowOff>
    </xdr:from>
    <xdr:to>
      <xdr:col>28</xdr:col>
      <xdr:colOff>295275</xdr:colOff>
      <xdr:row>1</xdr:row>
      <xdr:rowOff>9525</xdr:rowOff>
    </xdr:to>
    <xdr:sp macro="" textlink="">
      <xdr:nvSpPr>
        <xdr:cNvPr id="20481" name="Rectangle 1">
          <a:extLst>
            <a:ext uri="{FF2B5EF4-FFF2-40B4-BE49-F238E27FC236}">
              <a16:creationId xmlns:a16="http://schemas.microsoft.com/office/drawing/2014/main" id="{00000000-0008-0000-0700-000001500000}"/>
            </a:ext>
          </a:extLst>
        </xdr:cNvPr>
        <xdr:cNvSpPr>
          <a:spLocks noChangeArrowheads="1"/>
        </xdr:cNvSpPr>
      </xdr:nvSpPr>
      <xdr:spPr bwMode="auto">
        <a:xfrm>
          <a:off x="0" y="9525"/>
          <a:ext cx="19850100" cy="180975"/>
        </a:xfrm>
        <a:prstGeom prst="rect">
          <a:avLst/>
        </a:prstGeom>
        <a:solidFill>
          <a:srgbClr val="000080"/>
        </a:solidFill>
        <a:ln w="9525">
          <a:noFill/>
          <a:miter lim="800000"/>
          <a:headEnd/>
          <a:tailEnd/>
        </a:ln>
        <a:effectLst/>
      </xdr:spPr>
    </xdr:sp>
    <xdr:clientData/>
  </xdr:twoCellAnchor>
  <xdr:twoCellAnchor editAs="absolute">
    <xdr:from>
      <xdr:col>1</xdr:col>
      <xdr:colOff>1152525</xdr:colOff>
      <xdr:row>2</xdr:row>
      <xdr:rowOff>104775</xdr:rowOff>
    </xdr:from>
    <xdr:to>
      <xdr:col>20</xdr:col>
      <xdr:colOff>161925</xdr:colOff>
      <xdr:row>3</xdr:row>
      <xdr:rowOff>723900</xdr:rowOff>
    </xdr:to>
    <xdr:sp macro="" textlink="">
      <xdr:nvSpPr>
        <xdr:cNvPr id="20483" name="Text Box 3">
          <a:extLst>
            <a:ext uri="{FF2B5EF4-FFF2-40B4-BE49-F238E27FC236}">
              <a16:creationId xmlns:a16="http://schemas.microsoft.com/office/drawing/2014/main" id="{00000000-0008-0000-0700-000003500000}"/>
            </a:ext>
          </a:extLst>
        </xdr:cNvPr>
        <xdr:cNvSpPr txBox="1">
          <a:spLocks noChangeArrowheads="1"/>
        </xdr:cNvSpPr>
      </xdr:nvSpPr>
      <xdr:spPr bwMode="auto">
        <a:xfrm>
          <a:off x="1924050" y="466725"/>
          <a:ext cx="12487275" cy="800100"/>
        </a:xfrm>
        <a:prstGeom prst="rect">
          <a:avLst/>
        </a:prstGeom>
        <a:noFill/>
        <a:ln w="9525">
          <a:noFill/>
          <a:miter lim="800000"/>
          <a:headEnd/>
          <a:tailEnd/>
        </a:ln>
      </xdr:spPr>
      <xdr:txBody>
        <a:bodyPr vertOverflow="clip" wrap="square" lIns="73152" tIns="68580" rIns="0" bIns="0" anchor="t" upright="1"/>
        <a:lstStyle/>
        <a:p>
          <a:pPr algn="l" rtl="0">
            <a:defRPr sz="1000"/>
          </a:pPr>
          <a:r>
            <a:rPr lang="es-MX" sz="3600" b="0" i="0" u="none" strike="noStrike" baseline="0">
              <a:solidFill>
                <a:srgbClr val="000080"/>
              </a:solidFill>
              <a:latin typeface="Trebuchet MS"/>
            </a:rPr>
            <a:t>Continuous improvement project</a:t>
          </a:r>
        </a:p>
      </xdr:txBody>
    </xdr:sp>
    <xdr:clientData/>
  </xdr:twoCellAnchor>
  <xdr:twoCellAnchor editAs="absolute">
    <xdr:from>
      <xdr:col>11</xdr:col>
      <xdr:colOff>485775</xdr:colOff>
      <xdr:row>3</xdr:row>
      <xdr:rowOff>28575</xdr:rowOff>
    </xdr:from>
    <xdr:to>
      <xdr:col>16</xdr:col>
      <xdr:colOff>152400</xdr:colOff>
      <xdr:row>3</xdr:row>
      <xdr:rowOff>542925</xdr:rowOff>
    </xdr:to>
    <xdr:pic>
      <xdr:nvPicPr>
        <xdr:cNvPr id="20484" name="Picture 4">
          <a:extLst>
            <a:ext uri="{FF2B5EF4-FFF2-40B4-BE49-F238E27FC236}">
              <a16:creationId xmlns:a16="http://schemas.microsoft.com/office/drawing/2014/main" id="{00000000-0008-0000-0700-0000045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067800" y="571500"/>
          <a:ext cx="2781300" cy="514350"/>
        </a:xfrm>
        <a:prstGeom prst="rect">
          <a:avLst/>
        </a:prstGeom>
        <a:noFill/>
      </xdr:spPr>
    </xdr:pic>
    <xdr:clientData/>
  </xdr:twoCellAnchor>
  <xdr:twoCellAnchor editAs="oneCell">
    <xdr:from>
      <xdr:col>0</xdr:col>
      <xdr:colOff>219075</xdr:colOff>
      <xdr:row>1</xdr:row>
      <xdr:rowOff>161925</xdr:rowOff>
    </xdr:from>
    <xdr:to>
      <xdr:col>1</xdr:col>
      <xdr:colOff>962025</xdr:colOff>
      <xdr:row>4</xdr:row>
      <xdr:rowOff>9525</xdr:rowOff>
    </xdr:to>
    <xdr:pic>
      <xdr:nvPicPr>
        <xdr:cNvPr id="20494" name="Picture 14" descr="Logo">
          <a:extLst>
            <a:ext uri="{FF2B5EF4-FFF2-40B4-BE49-F238E27FC236}">
              <a16:creationId xmlns:a16="http://schemas.microsoft.com/office/drawing/2014/main" id="{00000000-0008-0000-0700-00000E5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219075" y="342900"/>
          <a:ext cx="1514475" cy="1181100"/>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DOCUME~1\avilao\LOCALS~1\Temp\notesE1EF34\Kodawari%20Materials\Echeck%20sheet\Copy%20of%20III-2-1-a_DLR_Evaluation_Tool_ver3_09021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Materiales\Scrap\Formatos\Formatos%20Scrap.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ile-dudley\departmental_data\Documents%20and%20Settings\jean-baptiste.sebag\Local%20Settings\Temporary%20Internet%20Files\OLK117\080202_prioritization_v1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MAP-SERVER\2008%20CPD%20OE%20Project%20Tracking\OE%20Projects%20-%20CPD%20-%20Chihuahua_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ecutive Summary"/>
      <sheetName val="Attachment 1) DLR Evaluation"/>
      <sheetName val="Attachment 2) Additional Items"/>
      <sheetName val="Attachment 3) Photos"/>
      <sheetName val="List of Errors"/>
      <sheetName val="Dist Info"/>
      <sheetName val="AreaList"/>
      <sheetName val="MstMessage"/>
      <sheetName val="MstCountry"/>
      <sheetName val="CountryList"/>
      <sheetName val="DistList"/>
    </sheetNames>
    <sheetDataSet>
      <sheetData sheetId="0"/>
      <sheetData sheetId="1"/>
      <sheetData sheetId="2"/>
      <sheetData sheetId="3"/>
      <sheetData sheetId="4"/>
      <sheetData sheetId="5"/>
      <sheetData sheetId="6">
        <row r="1">
          <cell r="A1" t="str">
            <v>Africa</v>
          </cell>
        </row>
        <row r="2">
          <cell r="A2" t="str">
            <v>Asia</v>
          </cell>
        </row>
        <row r="3">
          <cell r="A3" t="str">
            <v>Latin America</v>
          </cell>
        </row>
        <row r="4">
          <cell r="A4" t="str">
            <v>Middle East</v>
          </cell>
        </row>
        <row r="5">
          <cell r="A5" t="str">
            <v>North America</v>
          </cell>
        </row>
        <row r="6">
          <cell r="A6" t="str">
            <v>Oceania</v>
          </cell>
        </row>
      </sheetData>
      <sheetData sheetId="7"/>
      <sheetData sheetId="8"/>
      <sheetData sheetId="9">
        <row r="1">
          <cell r="A1" t="str">
            <v>ANTIGUA, W.I.</v>
          </cell>
        </row>
        <row r="2">
          <cell r="A2" t="str">
            <v>ARGENTINA</v>
          </cell>
        </row>
        <row r="3">
          <cell r="A3" t="str">
            <v>ARUBA</v>
          </cell>
        </row>
        <row r="4">
          <cell r="A4" t="str">
            <v>BAHAMAS</v>
          </cell>
        </row>
        <row r="5">
          <cell r="A5" t="str">
            <v>BARBADOS, W.I.</v>
          </cell>
        </row>
        <row r="6">
          <cell r="A6" t="str">
            <v>BELIZE</v>
          </cell>
        </row>
        <row r="7">
          <cell r="A7" t="str">
            <v>BERMUDA</v>
          </cell>
        </row>
        <row r="8">
          <cell r="A8" t="str">
            <v>BOLIVIA</v>
          </cell>
        </row>
        <row r="9">
          <cell r="A9" t="str">
            <v>BRASIL</v>
          </cell>
        </row>
        <row r="10">
          <cell r="A10" t="str">
            <v>CHILE</v>
          </cell>
        </row>
        <row r="11">
          <cell r="A11" t="str">
            <v>COLOMBIA</v>
          </cell>
        </row>
        <row r="12">
          <cell r="A12" t="str">
            <v>COSTA RICA</v>
          </cell>
        </row>
        <row r="13">
          <cell r="A13" t="str">
            <v>CURACAO</v>
          </cell>
        </row>
        <row r="14">
          <cell r="A14" t="str">
            <v>DOMINICAN REP.</v>
          </cell>
        </row>
        <row r="15">
          <cell r="A15" t="str">
            <v>ECUADOR</v>
          </cell>
        </row>
        <row r="16">
          <cell r="A16" t="str">
            <v>EL SALVADOR</v>
          </cell>
        </row>
        <row r="17">
          <cell r="A17" t="str">
            <v>FRENCH GUIANA</v>
          </cell>
        </row>
        <row r="18">
          <cell r="A18" t="str">
            <v>GRAND CAYMAN</v>
          </cell>
        </row>
        <row r="19">
          <cell r="A19" t="str">
            <v>GRENADA, W.I.</v>
          </cell>
        </row>
        <row r="20">
          <cell r="A20" t="str">
            <v>GUADELOUPE</v>
          </cell>
        </row>
        <row r="21">
          <cell r="A21" t="str">
            <v>GUATEMALA</v>
          </cell>
        </row>
        <row r="22">
          <cell r="A22" t="str">
            <v>HAITI</v>
          </cell>
        </row>
        <row r="23">
          <cell r="A23" t="str">
            <v>HONDURAS</v>
          </cell>
        </row>
        <row r="24">
          <cell r="A24" t="str">
            <v>JAMAICA</v>
          </cell>
        </row>
        <row r="25">
          <cell r="A25" t="str">
            <v>MARTINIQUE</v>
          </cell>
        </row>
        <row r="26">
          <cell r="A26" t="str">
            <v>MONTSERRAT, W.I</v>
          </cell>
        </row>
        <row r="27">
          <cell r="A27" t="str">
            <v>Mexico</v>
          </cell>
        </row>
        <row r="28">
          <cell r="A28" t="str">
            <v>NICARAGUA</v>
          </cell>
        </row>
        <row r="29">
          <cell r="A29" t="str">
            <v>PARAGUAY</v>
          </cell>
        </row>
        <row r="30">
          <cell r="A30" t="str">
            <v>PERU</v>
          </cell>
        </row>
        <row r="31">
          <cell r="A31" t="str">
            <v>REP. DE PANAMA</v>
          </cell>
        </row>
        <row r="32">
          <cell r="A32" t="str">
            <v>REP. OF GUYANA</v>
          </cell>
        </row>
        <row r="33">
          <cell r="A33" t="str">
            <v>ST. MAARTEN</v>
          </cell>
        </row>
        <row r="34">
          <cell r="A34" t="str">
            <v>ST.KITTS, W.I.</v>
          </cell>
        </row>
        <row r="35">
          <cell r="A35" t="str">
            <v>ST.LUCIA, W.I.</v>
          </cell>
        </row>
        <row r="36">
          <cell r="A36" t="str">
            <v>ST.VINCENT, W.I</v>
          </cell>
        </row>
        <row r="37">
          <cell r="A37" t="str">
            <v>SURINAME</v>
          </cell>
        </row>
        <row r="38">
          <cell r="A38" t="str">
            <v>TRINIDAD TOBAGO</v>
          </cell>
        </row>
        <row r="39">
          <cell r="A39" t="str">
            <v>URUGUAY</v>
          </cell>
        </row>
        <row r="40">
          <cell r="A40" t="str">
            <v>VENEZUELA</v>
          </cell>
        </row>
      </sheetData>
      <sheetData sheetId="10">
        <row r="1">
          <cell r="A1">
            <v>92092</v>
          </cell>
          <cell r="B1" t="str">
            <v>Toyota Motor Sales De Mexico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LIOS"/>
      <sheetName val="Purgas"/>
      <sheetName val="Material y Producto"/>
      <sheetName val="Hoja Cont PURGAS"/>
      <sheetName val="Hoja Cont SCRAP"/>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euil1"/>
      <sheetName val="Prioritization"/>
      <sheetName val="People occurancies"/>
      <sheetName val="PT screening"/>
    </sheetNames>
    <sheetDataSet>
      <sheetData sheetId="0"/>
      <sheetData sheetId="1"/>
      <sheetData sheetId="2">
        <row r="2">
          <cell r="B2" t="str">
            <v>Alison Kurt</v>
          </cell>
        </row>
        <row r="3">
          <cell r="B3" t="str">
            <v>Andy Mitchell</v>
          </cell>
        </row>
        <row r="4">
          <cell r="B4" t="str">
            <v>Barry Ayers</v>
          </cell>
        </row>
        <row r="5">
          <cell r="B5" t="str">
            <v>Benjamin Billy</v>
          </cell>
        </row>
        <row r="6">
          <cell r="B6" t="str">
            <v>Bill Vanwieren</v>
          </cell>
        </row>
        <row r="7">
          <cell r="B7" t="str">
            <v>Bob Aldrich</v>
          </cell>
        </row>
        <row r="8">
          <cell r="B8" t="str">
            <v>Bob Kemp</v>
          </cell>
        </row>
        <row r="9">
          <cell r="B9" t="str">
            <v>Bob Pendleton</v>
          </cell>
        </row>
        <row r="10">
          <cell r="B10" t="str">
            <v>Brad Gunn</v>
          </cell>
        </row>
        <row r="11">
          <cell r="B11" t="str">
            <v>Bret Foley</v>
          </cell>
        </row>
        <row r="12">
          <cell r="B12" t="str">
            <v>Brian Breen</v>
          </cell>
        </row>
        <row r="13">
          <cell r="B13" t="str">
            <v>Carl Reichert</v>
          </cell>
        </row>
        <row r="14">
          <cell r="B14" t="str">
            <v>Cathy Benjamin</v>
          </cell>
        </row>
        <row r="15">
          <cell r="B15" t="str">
            <v>Chad Mohanty</v>
          </cell>
        </row>
        <row r="16">
          <cell r="B16" t="str">
            <v>Connie Belcher</v>
          </cell>
        </row>
        <row r="17">
          <cell r="B17" t="str">
            <v>Craig Greene</v>
          </cell>
        </row>
        <row r="18">
          <cell r="B18" t="str">
            <v>Crystal Salinas</v>
          </cell>
        </row>
        <row r="19">
          <cell r="B19" t="str">
            <v>Dave Halloran</v>
          </cell>
        </row>
        <row r="20">
          <cell r="B20" t="str">
            <v>Debbie Desmarais</v>
          </cell>
        </row>
        <row r="21">
          <cell r="B21" t="str">
            <v>Denise Agentowicz</v>
          </cell>
        </row>
        <row r="22">
          <cell r="B22" t="str">
            <v>Denise Goding</v>
          </cell>
        </row>
        <row r="23">
          <cell r="B23" t="str">
            <v>Diane Wright</v>
          </cell>
        </row>
        <row r="24">
          <cell r="B24" t="str">
            <v>Don Savio</v>
          </cell>
        </row>
        <row r="25">
          <cell r="B25" t="str">
            <v>Ed Chamberland</v>
          </cell>
        </row>
        <row r="26">
          <cell r="B26" t="str">
            <v>Efro Nikolaides</v>
          </cell>
        </row>
        <row r="27">
          <cell r="B27" t="str">
            <v>F. Taylor</v>
          </cell>
        </row>
        <row r="28">
          <cell r="B28" t="str">
            <v>Fred Shalhoub</v>
          </cell>
        </row>
        <row r="29">
          <cell r="B29" t="str">
            <v>George Lepage</v>
          </cell>
        </row>
        <row r="30">
          <cell r="B30" t="str">
            <v>Glyn Oakley</v>
          </cell>
        </row>
        <row r="31">
          <cell r="B31" t="str">
            <v>Hector Lugo</v>
          </cell>
        </row>
        <row r="32">
          <cell r="B32" t="str">
            <v>Jennifer Brown</v>
          </cell>
        </row>
        <row r="33">
          <cell r="B33" t="str">
            <v>Jean Delaney</v>
          </cell>
        </row>
        <row r="34">
          <cell r="B34" t="str">
            <v>Jean Kitka</v>
          </cell>
        </row>
        <row r="35">
          <cell r="B35" t="str">
            <v>Jessica Melvin</v>
          </cell>
        </row>
        <row r="36">
          <cell r="B36" t="str">
            <v>Jim Mills</v>
          </cell>
        </row>
        <row r="37">
          <cell r="B37" t="str">
            <v>John Kelly</v>
          </cell>
        </row>
        <row r="38">
          <cell r="B38" t="str">
            <v>Keith Moulton</v>
          </cell>
        </row>
        <row r="39">
          <cell r="B39" t="str">
            <v>Kevin Keenan</v>
          </cell>
        </row>
        <row r="40">
          <cell r="B40" t="str">
            <v>Kevin Poirier</v>
          </cell>
        </row>
        <row r="41">
          <cell r="B41" t="str">
            <v>Kim Walker</v>
          </cell>
        </row>
        <row r="42">
          <cell r="B42" t="str">
            <v>Kuresh Hathiyani</v>
          </cell>
        </row>
        <row r="43">
          <cell r="B43" t="str">
            <v>Kurt Swank</v>
          </cell>
        </row>
        <row r="44">
          <cell r="B44" t="str">
            <v>Lorraine Pasqualetti</v>
          </cell>
        </row>
        <row r="45">
          <cell r="B45" t="str">
            <v>Leadership team</v>
          </cell>
        </row>
        <row r="46">
          <cell r="B46" t="str">
            <v>Les Nottbohm</v>
          </cell>
        </row>
        <row r="47">
          <cell r="B47" t="str">
            <v>Lorraine Ostrokolowicz</v>
          </cell>
        </row>
        <row r="48">
          <cell r="B48" t="str">
            <v>Marouane Hassani</v>
          </cell>
        </row>
        <row r="49">
          <cell r="B49" t="str">
            <v>Maria Lugo</v>
          </cell>
        </row>
        <row r="50">
          <cell r="B50" t="str">
            <v>Matt Akbas</v>
          </cell>
        </row>
        <row r="51">
          <cell r="B51" t="str">
            <v>Mike Champagne</v>
          </cell>
        </row>
        <row r="52">
          <cell r="B52" t="str">
            <v>Norm Saint-Laurent</v>
          </cell>
        </row>
        <row r="53">
          <cell r="B53" t="str">
            <v>Pam Mainville</v>
          </cell>
        </row>
        <row r="54">
          <cell r="B54" t="str">
            <v>Paul Labelle</v>
          </cell>
        </row>
        <row r="55">
          <cell r="B55" t="str">
            <v>Pete Namaka</v>
          </cell>
        </row>
        <row r="56">
          <cell r="B56" t="str">
            <v>Qiao King</v>
          </cell>
        </row>
        <row r="57">
          <cell r="B57" t="str">
            <v>Rajat Karmakar</v>
          </cell>
        </row>
        <row r="58">
          <cell r="B58" t="str">
            <v>Randy Frappier</v>
          </cell>
        </row>
        <row r="59">
          <cell r="B59" t="str">
            <v>Rhett Thrasher</v>
          </cell>
        </row>
        <row r="60">
          <cell r="B60" t="str">
            <v>Rich Roy</v>
          </cell>
        </row>
        <row r="61">
          <cell r="B61" t="str">
            <v>Richard Cornetta</v>
          </cell>
        </row>
        <row r="62">
          <cell r="B62" t="str">
            <v>Rick Ballou</v>
          </cell>
        </row>
        <row r="63">
          <cell r="B63" t="str">
            <v>Rick Cashes</v>
          </cell>
        </row>
        <row r="64">
          <cell r="B64" t="str">
            <v>Ron Renaud</v>
          </cell>
        </row>
        <row r="65">
          <cell r="B65" t="str">
            <v>Ruben Rodriguez</v>
          </cell>
        </row>
        <row r="66">
          <cell r="B66" t="str">
            <v>Shannon Spitz</v>
          </cell>
        </row>
        <row r="67">
          <cell r="B67" t="str">
            <v>Steve Thibodeau</v>
          </cell>
        </row>
        <row r="68">
          <cell r="B68" t="str">
            <v>Steve Vaughn</v>
          </cell>
        </row>
        <row r="69">
          <cell r="B69" t="str">
            <v>Terri Warnstorff</v>
          </cell>
        </row>
        <row r="70">
          <cell r="B70" t="str">
            <v>Tom Defusco</v>
          </cell>
        </row>
        <row r="71">
          <cell r="B71" t="str">
            <v>Wayne Wyckoff</v>
          </cell>
        </row>
        <row r="72">
          <cell r="B72" t="str">
            <v>Dave Desrosiers</v>
          </cell>
        </row>
        <row r="73">
          <cell r="B73" t="str">
            <v>Jeanne Rossetti</v>
          </cell>
        </row>
        <row r="74">
          <cell r="B74" t="str">
            <v>Rob Tripp</v>
          </cell>
        </row>
        <row r="75">
          <cell r="B75" t="str">
            <v>Donna Ryder</v>
          </cell>
        </row>
        <row r="76">
          <cell r="B76" t="str">
            <v>Robert Jafari</v>
          </cell>
        </row>
      </sheetData>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Funnel &amp; Savings"/>
      <sheetName val="Projects"/>
      <sheetName val="Controls"/>
      <sheetName val="Field Descriptions"/>
      <sheetName val="Scoring Criteria"/>
      <sheetName val="Pivots"/>
    </sheetNames>
    <sheetDataSet>
      <sheetData sheetId="0" refreshError="1"/>
      <sheetData sheetId="1" refreshError="1"/>
      <sheetData sheetId="2">
        <row r="9">
          <cell r="C9" t="str">
            <v>Define</v>
          </cell>
        </row>
        <row r="10">
          <cell r="C10" t="str">
            <v>Measure</v>
          </cell>
        </row>
        <row r="11">
          <cell r="C11" t="str">
            <v>Analyze</v>
          </cell>
        </row>
        <row r="12">
          <cell r="C12" t="str">
            <v>Improve</v>
          </cell>
        </row>
        <row r="13">
          <cell r="C13" t="str">
            <v>Control</v>
          </cell>
        </row>
        <row r="14">
          <cell r="C14" t="str">
            <v>Cancelled</v>
          </cell>
        </row>
        <row r="15">
          <cell r="C15" t="str">
            <v>Closed</v>
          </cell>
        </row>
        <row r="16">
          <cell r="C16" t="str">
            <v>Lean Open</v>
          </cell>
        </row>
        <row r="17">
          <cell r="C17" t="str">
            <v>Lean Closed</v>
          </cell>
        </row>
      </sheetData>
      <sheetData sheetId="3" refreshError="1"/>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29F53-418D-4F77-BB24-0A76FE548124}">
  <sheetPr>
    <tabColor theme="1"/>
    <pageSetUpPr fitToPage="1"/>
  </sheetPr>
  <dimension ref="A1:CA58"/>
  <sheetViews>
    <sheetView showGridLines="0" tabSelected="1" zoomScale="60" zoomScaleNormal="60" zoomScaleSheetLayoutView="37" workbookViewId="0">
      <pane ySplit="8" topLeftCell="A9" activePane="bottomLeft" state="frozen"/>
      <selection activeCell="B1" sqref="B1:C1"/>
      <selection pane="bottomLeft" sqref="A1:D1"/>
    </sheetView>
  </sheetViews>
  <sheetFormatPr baseColWidth="10" defaultColWidth="11.453125" defaultRowHeight="15.5" x14ac:dyDescent="0.25"/>
  <cols>
    <col min="1" max="1" width="12.36328125" style="143" customWidth="1"/>
    <col min="2" max="2" width="31.90625" style="179" customWidth="1"/>
    <col min="3" max="3" width="22.54296875" style="144" customWidth="1"/>
    <col min="4" max="4" width="15.54296875" style="145" customWidth="1"/>
    <col min="5" max="5" width="20.1796875" style="146" customWidth="1"/>
    <col min="6" max="6" width="22" style="146" customWidth="1"/>
    <col min="7" max="7" width="20.1796875" style="147" customWidth="1"/>
    <col min="8" max="8" width="20.1796875" style="146" customWidth="1"/>
    <col min="9" max="9" width="14.81640625" style="157" customWidth="1"/>
    <col min="10" max="66" width="2.81640625" style="146" customWidth="1"/>
    <col min="67" max="67" width="3.81640625" style="147" customWidth="1"/>
    <col min="68" max="68" width="11.453125" style="152" customWidth="1"/>
    <col min="69" max="71" width="15" style="147" customWidth="1"/>
    <col min="72" max="72" width="15" style="146" customWidth="1"/>
    <col min="73" max="77" width="11.453125" style="146" customWidth="1"/>
    <col min="78" max="16384" width="11.453125" style="146"/>
  </cols>
  <sheetData>
    <row r="1" spans="1:79" s="142" customFormat="1" ht="34" customHeight="1" x14ac:dyDescent="0.25">
      <c r="A1" s="202" t="s">
        <v>209</v>
      </c>
      <c r="B1" s="203"/>
      <c r="C1" s="203"/>
      <c r="D1" s="203"/>
      <c r="F1" s="140" t="s">
        <v>224</v>
      </c>
      <c r="G1" s="140" t="s">
        <v>195</v>
      </c>
      <c r="H1" s="141"/>
      <c r="J1" s="204">
        <f ca="1">COUNTIF(I:I,"Terminado")</f>
        <v>3</v>
      </c>
      <c r="K1" s="204"/>
      <c r="L1" s="204"/>
      <c r="M1" s="204"/>
      <c r="N1" s="204"/>
      <c r="O1" s="204"/>
      <c r="P1" s="204"/>
      <c r="Q1" s="205">
        <f ca="1">COUNTIF(I:I,"En proceso")</f>
        <v>9</v>
      </c>
      <c r="R1" s="205"/>
      <c r="S1" s="205"/>
      <c r="T1" s="205"/>
      <c r="U1" s="205"/>
      <c r="V1" s="205"/>
      <c r="W1" s="205"/>
      <c r="X1" s="206">
        <f ca="1">(COUNTIF(I:I,"Atrasado"))</f>
        <v>2</v>
      </c>
      <c r="Y1" s="206"/>
      <c r="Z1" s="206"/>
      <c r="AA1" s="206"/>
      <c r="AB1" s="206"/>
      <c r="AC1" s="206"/>
      <c r="AD1" s="206"/>
      <c r="AE1" s="200" t="s">
        <v>243</v>
      </c>
      <c r="AF1" s="200"/>
      <c r="AG1" s="200"/>
      <c r="AH1" s="200"/>
      <c r="AI1" s="200"/>
    </row>
    <row r="2" spans="1:79" s="142" customFormat="1" ht="18.5" thickBot="1" x14ac:dyDescent="0.3">
      <c r="A2" s="195" t="s">
        <v>211</v>
      </c>
      <c r="B2" s="209" t="s">
        <v>210</v>
      </c>
      <c r="C2" s="209"/>
      <c r="D2" s="209"/>
      <c r="F2" s="332">
        <v>46024</v>
      </c>
      <c r="G2" s="332">
        <f ca="1">+TODAY()</f>
        <v>46040</v>
      </c>
      <c r="J2" s="211">
        <f ca="1">SUM(J1:AK1)</f>
        <v>14</v>
      </c>
      <c r="K2" s="211"/>
      <c r="L2" s="211"/>
      <c r="M2" s="211"/>
      <c r="N2" s="211"/>
      <c r="O2" s="211"/>
      <c r="P2" s="211"/>
      <c r="Q2" s="211"/>
      <c r="R2" s="211"/>
      <c r="S2" s="211"/>
      <c r="T2" s="211"/>
      <c r="U2" s="211"/>
      <c r="V2" s="211"/>
      <c r="W2" s="211"/>
      <c r="X2" s="211"/>
      <c r="Y2" s="211"/>
      <c r="Z2" s="211"/>
      <c r="AA2" s="211"/>
      <c r="AB2" s="211"/>
      <c r="AC2" s="211"/>
      <c r="AD2" s="211"/>
      <c r="AE2" s="201">
        <f>AVERAGE(G9:G58)</f>
        <v>0.31428571428571433</v>
      </c>
      <c r="AF2" s="201"/>
      <c r="AG2" s="201"/>
      <c r="AH2" s="201"/>
      <c r="AI2" s="201"/>
    </row>
    <row r="3" spans="1:79" s="196" customFormat="1" ht="18" customHeight="1" x14ac:dyDescent="0.25">
      <c r="A3" s="195" t="s">
        <v>212</v>
      </c>
      <c r="B3" s="210" t="s">
        <v>214</v>
      </c>
      <c r="C3" s="210"/>
      <c r="D3" s="210"/>
      <c r="I3" s="148"/>
      <c r="J3" s="186"/>
      <c r="K3" s="186"/>
      <c r="L3" s="186"/>
      <c r="M3" s="186"/>
      <c r="N3" s="186"/>
      <c r="O3" s="186"/>
      <c r="P3" s="186"/>
      <c r="Q3" s="186"/>
      <c r="R3" s="186"/>
      <c r="S3" s="186"/>
      <c r="T3" s="186"/>
      <c r="U3" s="186"/>
      <c r="V3" s="186"/>
      <c r="W3" s="186"/>
      <c r="X3" s="186"/>
      <c r="Y3" s="186"/>
      <c r="Z3" s="186"/>
      <c r="AA3" s="186"/>
      <c r="AB3" s="186"/>
      <c r="AC3" s="186"/>
      <c r="AD3" s="186"/>
      <c r="AE3" s="186"/>
      <c r="AF3" s="186"/>
      <c r="AG3" s="186"/>
      <c r="AH3" s="186"/>
      <c r="AI3" s="186"/>
      <c r="AJ3" s="186"/>
      <c r="AK3" s="186"/>
      <c r="AL3" s="186"/>
      <c r="AM3" s="186"/>
      <c r="AN3" s="186"/>
      <c r="AO3" s="186"/>
      <c r="AP3" s="186"/>
      <c r="AQ3" s="186"/>
      <c r="AR3" s="186"/>
      <c r="AS3" s="186"/>
      <c r="AT3" s="186"/>
      <c r="AU3" s="186"/>
      <c r="AV3" s="186"/>
      <c r="AW3" s="186"/>
      <c r="AX3" s="186"/>
      <c r="AY3" s="186"/>
      <c r="AZ3" s="186"/>
      <c r="BA3" s="186"/>
      <c r="BB3" s="186"/>
      <c r="BC3" s="186"/>
      <c r="BD3" s="186"/>
      <c r="BE3" s="186"/>
      <c r="BF3" s="186"/>
      <c r="BG3" s="186"/>
      <c r="BH3" s="186"/>
      <c r="BI3" s="186"/>
      <c r="BJ3" s="186"/>
      <c r="BK3" s="186"/>
      <c r="BL3" s="186"/>
      <c r="BM3" s="186"/>
      <c r="BN3" s="186"/>
      <c r="BO3" s="148"/>
      <c r="BP3" s="148"/>
      <c r="BQ3" s="148"/>
      <c r="BR3" s="148"/>
      <c r="BS3" s="148"/>
      <c r="BT3" s="148"/>
      <c r="BU3" s="148"/>
      <c r="BV3" s="148"/>
      <c r="BW3" s="148"/>
      <c r="BX3" s="148"/>
      <c r="BY3" s="148"/>
      <c r="BZ3" s="148"/>
      <c r="CA3" s="148"/>
    </row>
    <row r="4" spans="1:79" s="196" customFormat="1" ht="18.5" thickBot="1" x14ac:dyDescent="0.3">
      <c r="A4" s="195" t="s">
        <v>213</v>
      </c>
      <c r="B4" s="210" t="s">
        <v>215</v>
      </c>
      <c r="C4" s="210"/>
      <c r="D4" s="210"/>
      <c r="I4" s="148"/>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186"/>
      <c r="BE4" s="186"/>
      <c r="BF4" s="186"/>
      <c r="BG4" s="186"/>
      <c r="BH4" s="186"/>
      <c r="BI4" s="186"/>
      <c r="BJ4" s="186"/>
      <c r="BK4" s="186"/>
      <c r="BL4" s="186"/>
      <c r="BM4" s="186"/>
      <c r="BN4" s="186"/>
      <c r="BO4" s="148"/>
      <c r="BP4" s="148"/>
      <c r="BQ4" s="148"/>
      <c r="BR4" s="148"/>
      <c r="BS4" s="148"/>
      <c r="BT4" s="148"/>
      <c r="BU4" s="148"/>
      <c r="BV4" s="148"/>
      <c r="BW4" s="148"/>
      <c r="BX4" s="148"/>
      <c r="BY4" s="148"/>
      <c r="BZ4" s="148"/>
      <c r="CA4" s="148"/>
    </row>
    <row r="5" spans="1:79" ht="8.4" customHeight="1" thickBot="1" x14ac:dyDescent="0.3">
      <c r="I5" s="148"/>
      <c r="J5" s="188"/>
      <c r="K5" s="149"/>
      <c r="L5" s="149"/>
      <c r="M5" s="149"/>
      <c r="N5" s="149"/>
      <c r="O5" s="149"/>
      <c r="P5" s="149"/>
      <c r="Q5" s="149"/>
      <c r="R5" s="149"/>
      <c r="S5" s="149"/>
      <c r="T5" s="149"/>
      <c r="U5" s="149"/>
      <c r="V5" s="149"/>
      <c r="W5" s="149"/>
      <c r="X5" s="149"/>
      <c r="Y5" s="149"/>
      <c r="Z5" s="189"/>
      <c r="AA5" s="189"/>
      <c r="AB5" s="189"/>
      <c r="AC5" s="189"/>
      <c r="AD5" s="150"/>
      <c r="AE5" s="150"/>
      <c r="AF5" s="150"/>
      <c r="AG5" s="150"/>
      <c r="AH5" s="150"/>
      <c r="AI5" s="150"/>
      <c r="AJ5" s="150"/>
      <c r="AK5" s="150"/>
      <c r="AL5" s="150"/>
      <c r="AM5" s="150"/>
      <c r="AN5" s="149"/>
      <c r="AO5" s="149"/>
      <c r="AP5" s="149"/>
      <c r="AQ5" s="149"/>
      <c r="AR5" s="149"/>
      <c r="AS5" s="149"/>
      <c r="AT5" s="149"/>
      <c r="AU5" s="149"/>
      <c r="AV5" s="149"/>
      <c r="AW5" s="149"/>
      <c r="AX5" s="149"/>
      <c r="AY5" s="149"/>
      <c r="AZ5" s="149"/>
      <c r="BA5" s="149"/>
      <c r="BB5" s="149"/>
      <c r="BC5" s="149"/>
      <c r="BD5" s="149"/>
      <c r="BE5" s="149"/>
      <c r="BF5" s="149"/>
      <c r="BG5" s="149"/>
      <c r="BH5" s="149"/>
      <c r="BI5" s="149"/>
      <c r="BJ5" s="149"/>
      <c r="BK5" s="149"/>
      <c r="BL5" s="149"/>
      <c r="BM5" s="149"/>
      <c r="BN5" s="190"/>
      <c r="BO5" s="151"/>
      <c r="BQ5" s="151"/>
      <c r="BR5" s="151"/>
      <c r="BS5" s="151"/>
    </row>
    <row r="6" spans="1:79" ht="24" customHeight="1" thickBot="1" x14ac:dyDescent="0.3">
      <c r="B6" s="219" t="s">
        <v>217</v>
      </c>
      <c r="C6" s="215">
        <f>SUM(C9:C39)</f>
        <v>11050</v>
      </c>
      <c r="E6" s="217" t="s">
        <v>200</v>
      </c>
      <c r="F6" s="217"/>
      <c r="I6" s="148"/>
      <c r="J6" s="153" t="s">
        <v>196</v>
      </c>
      <c r="K6" s="191"/>
      <c r="L6" s="191"/>
      <c r="M6" s="191"/>
      <c r="N6" s="191"/>
      <c r="O6" s="191"/>
      <c r="P6" s="191"/>
      <c r="Q6" s="191"/>
      <c r="R6" s="191"/>
      <c r="S6" s="191"/>
      <c r="T6" s="191"/>
      <c r="U6" s="191"/>
      <c r="V6" s="191"/>
      <c r="W6" s="191"/>
      <c r="X6" s="191"/>
      <c r="Y6" s="191"/>
      <c r="Z6" s="191"/>
      <c r="AA6" s="191"/>
      <c r="AB6" s="191"/>
      <c r="AC6" s="154" t="s">
        <v>197</v>
      </c>
      <c r="AD6" s="207" t="s">
        <v>187</v>
      </c>
      <c r="AE6" s="208"/>
      <c r="AF6" s="208"/>
      <c r="AG6" s="208"/>
      <c r="AH6" s="208"/>
      <c r="AI6" s="212" t="s">
        <v>189</v>
      </c>
      <c r="AJ6" s="212"/>
      <c r="AK6" s="212"/>
      <c r="AL6" s="212"/>
      <c r="AM6" s="212"/>
      <c r="AN6" s="213" t="s">
        <v>188</v>
      </c>
      <c r="AO6" s="213"/>
      <c r="AP6" s="213"/>
      <c r="AQ6" s="214"/>
      <c r="AR6" s="191"/>
      <c r="AS6" s="191"/>
      <c r="AT6" s="191"/>
      <c r="AU6" s="191"/>
      <c r="AV6" s="191"/>
      <c r="AW6" s="191"/>
      <c r="AX6" s="191"/>
      <c r="AY6" s="191"/>
      <c r="AZ6" s="191"/>
      <c r="BA6" s="191"/>
      <c r="BB6" s="191"/>
      <c r="BC6" s="191"/>
      <c r="BD6" s="191"/>
      <c r="BE6" s="191"/>
      <c r="BF6" s="191"/>
      <c r="BG6" s="191"/>
      <c r="BH6" s="191"/>
      <c r="BI6" s="191"/>
      <c r="BJ6" s="191"/>
      <c r="BK6" s="191"/>
      <c r="BL6" s="191"/>
      <c r="BM6" s="191"/>
      <c r="BN6" s="155"/>
      <c r="BO6" s="151"/>
      <c r="BQ6" s="151"/>
      <c r="BR6" s="151"/>
      <c r="BS6" s="151"/>
    </row>
    <row r="7" spans="1:79" ht="5.5" customHeight="1" thickBot="1" x14ac:dyDescent="0.4">
      <c r="A7" s="156"/>
      <c r="B7" s="220"/>
      <c r="C7" s="216"/>
      <c r="E7" s="218"/>
      <c r="F7" s="218"/>
      <c r="J7" s="192"/>
      <c r="K7" s="193"/>
      <c r="L7" s="193"/>
      <c r="M7" s="193"/>
      <c r="N7" s="193"/>
      <c r="O7" s="193"/>
      <c r="P7" s="193"/>
      <c r="Q7" s="193"/>
      <c r="R7" s="193"/>
      <c r="S7" s="193"/>
      <c r="T7" s="193"/>
      <c r="U7" s="193"/>
      <c r="V7" s="193"/>
      <c r="W7" s="193"/>
      <c r="X7" s="193"/>
      <c r="Y7" s="193"/>
      <c r="Z7" s="193"/>
      <c r="AA7" s="193"/>
      <c r="AB7" s="193"/>
      <c r="AC7" s="193"/>
      <c r="AD7" s="193"/>
      <c r="AE7" s="193"/>
      <c r="AF7" s="193"/>
      <c r="AG7" s="193"/>
      <c r="AH7" s="193"/>
      <c r="AI7" s="193"/>
      <c r="AJ7" s="193"/>
      <c r="AK7" s="193"/>
      <c r="AL7" s="193"/>
      <c r="AM7" s="193"/>
      <c r="AN7" s="193"/>
      <c r="AO7" s="193"/>
      <c r="AP7" s="193"/>
      <c r="AQ7" s="193"/>
      <c r="AR7" s="193"/>
      <c r="AS7" s="193"/>
      <c r="AT7" s="193"/>
      <c r="AU7" s="193"/>
      <c r="AV7" s="193"/>
      <c r="AW7" s="193"/>
      <c r="AX7" s="193"/>
      <c r="AY7" s="193"/>
      <c r="AZ7" s="193"/>
      <c r="BA7" s="193"/>
      <c r="BB7" s="193"/>
      <c r="BC7" s="193"/>
      <c r="BD7" s="193"/>
      <c r="BE7" s="193"/>
      <c r="BF7" s="193"/>
      <c r="BG7" s="193"/>
      <c r="BH7" s="193"/>
      <c r="BI7" s="193"/>
      <c r="BJ7" s="193"/>
      <c r="BK7" s="193"/>
      <c r="BL7" s="193"/>
      <c r="BM7" s="193"/>
      <c r="BN7" s="194"/>
      <c r="BO7" s="151"/>
    </row>
    <row r="8" spans="1:79" s="160" customFormat="1" ht="75.5" customHeight="1" thickBot="1" x14ac:dyDescent="0.3">
      <c r="A8" s="158" t="s">
        <v>186</v>
      </c>
      <c r="B8" s="197" t="s">
        <v>216</v>
      </c>
      <c r="C8" s="197" t="s">
        <v>199</v>
      </c>
      <c r="D8" s="197" t="s">
        <v>198</v>
      </c>
      <c r="E8" s="197" t="s">
        <v>222</v>
      </c>
      <c r="F8" s="197" t="s">
        <v>221</v>
      </c>
      <c r="G8" s="197" t="s">
        <v>193</v>
      </c>
      <c r="H8" s="197" t="s">
        <v>223</v>
      </c>
      <c r="I8" s="197" t="s">
        <v>194</v>
      </c>
      <c r="J8" s="187">
        <f>E9</f>
        <v>46024</v>
      </c>
      <c r="K8" s="187">
        <f>J8+7</f>
        <v>46031</v>
      </c>
      <c r="L8" s="187">
        <f t="shared" ref="L8:Q8" si="0">K8+7</f>
        <v>46038</v>
      </c>
      <c r="M8" s="187">
        <f t="shared" si="0"/>
        <v>46045</v>
      </c>
      <c r="N8" s="187">
        <f t="shared" si="0"/>
        <v>46052</v>
      </c>
      <c r="O8" s="187">
        <f t="shared" si="0"/>
        <v>46059</v>
      </c>
      <c r="P8" s="187">
        <f t="shared" si="0"/>
        <v>46066</v>
      </c>
      <c r="Q8" s="187">
        <f t="shared" si="0"/>
        <v>46073</v>
      </c>
      <c r="R8" s="187">
        <f>Q8+7</f>
        <v>46080</v>
      </c>
      <c r="S8" s="187">
        <f>R8+7</f>
        <v>46087</v>
      </c>
      <c r="T8" s="187">
        <f>S8+7</f>
        <v>46094</v>
      </c>
      <c r="U8" s="187">
        <f>T8+7</f>
        <v>46101</v>
      </c>
      <c r="V8" s="187">
        <f>U8+7</f>
        <v>46108</v>
      </c>
      <c r="W8" s="187">
        <f t="shared" ref="W8:BN8" si="1">V8+7</f>
        <v>46115</v>
      </c>
      <c r="X8" s="187">
        <f t="shared" si="1"/>
        <v>46122</v>
      </c>
      <c r="Y8" s="187">
        <f t="shared" si="1"/>
        <v>46129</v>
      </c>
      <c r="Z8" s="187">
        <f t="shared" si="1"/>
        <v>46136</v>
      </c>
      <c r="AA8" s="187">
        <f t="shared" si="1"/>
        <v>46143</v>
      </c>
      <c r="AB8" s="187">
        <f t="shared" si="1"/>
        <v>46150</v>
      </c>
      <c r="AC8" s="187">
        <f t="shared" si="1"/>
        <v>46157</v>
      </c>
      <c r="AD8" s="187">
        <f t="shared" si="1"/>
        <v>46164</v>
      </c>
      <c r="AE8" s="187">
        <f t="shared" si="1"/>
        <v>46171</v>
      </c>
      <c r="AF8" s="187">
        <f t="shared" si="1"/>
        <v>46178</v>
      </c>
      <c r="AG8" s="187">
        <f t="shared" si="1"/>
        <v>46185</v>
      </c>
      <c r="AH8" s="187">
        <f t="shared" si="1"/>
        <v>46192</v>
      </c>
      <c r="AI8" s="187">
        <f t="shared" ref="AI8" si="2">AH8+7</f>
        <v>46199</v>
      </c>
      <c r="AJ8" s="187">
        <f t="shared" ref="AJ8" si="3">AI8+7</f>
        <v>46206</v>
      </c>
      <c r="AK8" s="187">
        <f t="shared" ref="AK8" si="4">AJ8+7</f>
        <v>46213</v>
      </c>
      <c r="AL8" s="187">
        <f t="shared" ref="AL8" si="5">AK8+7</f>
        <v>46220</v>
      </c>
      <c r="AM8" s="187">
        <f t="shared" ref="AM8" si="6">AL8+7</f>
        <v>46227</v>
      </c>
      <c r="AN8" s="187">
        <f t="shared" ref="AN8" si="7">AM8+7</f>
        <v>46234</v>
      </c>
      <c r="AO8" s="187">
        <f t="shared" ref="AO8" si="8">AN8+7</f>
        <v>46241</v>
      </c>
      <c r="AP8" s="187">
        <f t="shared" ref="AP8" si="9">AO8+7</f>
        <v>46248</v>
      </c>
      <c r="AQ8" s="187">
        <f t="shared" si="1"/>
        <v>46255</v>
      </c>
      <c r="AR8" s="187">
        <f t="shared" si="1"/>
        <v>46262</v>
      </c>
      <c r="AS8" s="187">
        <f t="shared" si="1"/>
        <v>46269</v>
      </c>
      <c r="AT8" s="187">
        <f t="shared" si="1"/>
        <v>46276</v>
      </c>
      <c r="AU8" s="187">
        <f t="shared" si="1"/>
        <v>46283</v>
      </c>
      <c r="AV8" s="187">
        <f t="shared" si="1"/>
        <v>46290</v>
      </c>
      <c r="AW8" s="187">
        <f t="shared" si="1"/>
        <v>46297</v>
      </c>
      <c r="AX8" s="187">
        <f t="shared" si="1"/>
        <v>46304</v>
      </c>
      <c r="AY8" s="187">
        <f t="shared" si="1"/>
        <v>46311</v>
      </c>
      <c r="AZ8" s="187">
        <f t="shared" si="1"/>
        <v>46318</v>
      </c>
      <c r="BA8" s="187">
        <f t="shared" si="1"/>
        <v>46325</v>
      </c>
      <c r="BB8" s="187">
        <f t="shared" si="1"/>
        <v>46332</v>
      </c>
      <c r="BC8" s="187">
        <f t="shared" si="1"/>
        <v>46339</v>
      </c>
      <c r="BD8" s="187">
        <f t="shared" si="1"/>
        <v>46346</v>
      </c>
      <c r="BE8" s="187">
        <f t="shared" si="1"/>
        <v>46353</v>
      </c>
      <c r="BF8" s="187">
        <f t="shared" si="1"/>
        <v>46360</v>
      </c>
      <c r="BG8" s="187">
        <f t="shared" si="1"/>
        <v>46367</v>
      </c>
      <c r="BH8" s="187">
        <f t="shared" si="1"/>
        <v>46374</v>
      </c>
      <c r="BI8" s="187">
        <f t="shared" si="1"/>
        <v>46381</v>
      </c>
      <c r="BJ8" s="187">
        <f t="shared" si="1"/>
        <v>46388</v>
      </c>
      <c r="BK8" s="187">
        <f t="shared" si="1"/>
        <v>46395</v>
      </c>
      <c r="BL8" s="187">
        <f t="shared" si="1"/>
        <v>46402</v>
      </c>
      <c r="BM8" s="187">
        <f t="shared" si="1"/>
        <v>46409</v>
      </c>
      <c r="BN8" s="187">
        <f t="shared" si="1"/>
        <v>46416</v>
      </c>
      <c r="BO8" s="159"/>
      <c r="BQ8" s="161" t="s">
        <v>190</v>
      </c>
      <c r="BR8" s="161" t="s">
        <v>191</v>
      </c>
      <c r="BS8" s="162" t="s">
        <v>192</v>
      </c>
    </row>
    <row r="9" spans="1:79" s="174" customFormat="1" ht="33.65" customHeight="1" x14ac:dyDescent="0.25">
      <c r="A9" s="163">
        <v>1</v>
      </c>
      <c r="B9" s="180" t="s">
        <v>218</v>
      </c>
      <c r="C9" s="165">
        <v>1000</v>
      </c>
      <c r="D9" s="164" t="s">
        <v>236</v>
      </c>
      <c r="E9" s="198">
        <f>F2</f>
        <v>46024</v>
      </c>
      <c r="F9" s="198">
        <v>46031</v>
      </c>
      <c r="G9" s="167">
        <v>1</v>
      </c>
      <c r="H9" s="166">
        <v>46027</v>
      </c>
      <c r="I9" s="168" t="str">
        <f>IF(G9="","",IF(BR9="","Terminado",(IF(BR9&lt;0,"En Proceso","Atrasado"))))</f>
        <v>Terminado</v>
      </c>
      <c r="J9" s="169" t="str">
        <f t="shared" ref="J9:BN13" si="10">IF(1&lt;=1,IF(OR($E9&gt;=K$8,$F9&lt;J$8),"",IF(OR($E9+$BS9&gt;=J$8+7,AND($F9&lt;J$8+7,$G9=1)),"l","m")),"")</f>
        <v>l</v>
      </c>
      <c r="K9" s="169" t="str">
        <f t="shared" si="10"/>
        <v>l</v>
      </c>
      <c r="L9" s="169" t="str">
        <f t="shared" si="10"/>
        <v/>
      </c>
      <c r="M9" s="169" t="str">
        <f t="shared" si="10"/>
        <v/>
      </c>
      <c r="N9" s="169" t="str">
        <f t="shared" si="10"/>
        <v/>
      </c>
      <c r="O9" s="169" t="str">
        <f t="shared" si="10"/>
        <v/>
      </c>
      <c r="P9" s="169" t="str">
        <f t="shared" si="10"/>
        <v/>
      </c>
      <c r="Q9" s="169" t="str">
        <f t="shared" si="10"/>
        <v/>
      </c>
      <c r="R9" s="169" t="str">
        <f t="shared" si="10"/>
        <v/>
      </c>
      <c r="S9" s="169" t="str">
        <f t="shared" si="10"/>
        <v/>
      </c>
      <c r="T9" s="169" t="str">
        <f t="shared" si="10"/>
        <v/>
      </c>
      <c r="U9" s="169" t="str">
        <f t="shared" si="10"/>
        <v/>
      </c>
      <c r="V9" s="169" t="str">
        <f t="shared" si="10"/>
        <v/>
      </c>
      <c r="W9" s="169" t="str">
        <f t="shared" si="10"/>
        <v/>
      </c>
      <c r="X9" s="169" t="str">
        <f t="shared" si="10"/>
        <v/>
      </c>
      <c r="Y9" s="169" t="str">
        <f t="shared" si="10"/>
        <v/>
      </c>
      <c r="Z9" s="169" t="str">
        <f t="shared" si="10"/>
        <v/>
      </c>
      <c r="AA9" s="169" t="str">
        <f t="shared" si="10"/>
        <v/>
      </c>
      <c r="AB9" s="169" t="str">
        <f t="shared" si="10"/>
        <v/>
      </c>
      <c r="AC9" s="169" t="str">
        <f t="shared" si="10"/>
        <v/>
      </c>
      <c r="AD9" s="169" t="str">
        <f t="shared" si="10"/>
        <v/>
      </c>
      <c r="AE9" s="169" t="str">
        <f t="shared" si="10"/>
        <v/>
      </c>
      <c r="AF9" s="169" t="str">
        <f t="shared" si="10"/>
        <v/>
      </c>
      <c r="AG9" s="169" t="str">
        <f t="shared" si="10"/>
        <v/>
      </c>
      <c r="AH9" s="169" t="str">
        <f t="shared" si="10"/>
        <v/>
      </c>
      <c r="AI9" s="169" t="str">
        <f t="shared" si="10"/>
        <v/>
      </c>
      <c r="AJ9" s="169" t="str">
        <f t="shared" si="10"/>
        <v/>
      </c>
      <c r="AK9" s="169" t="str">
        <f t="shared" si="10"/>
        <v/>
      </c>
      <c r="AL9" s="169" t="str">
        <f t="shared" si="10"/>
        <v/>
      </c>
      <c r="AM9" s="169" t="str">
        <f t="shared" si="10"/>
        <v/>
      </c>
      <c r="AN9" s="169" t="str">
        <f t="shared" si="10"/>
        <v/>
      </c>
      <c r="AO9" s="169" t="str">
        <f t="shared" si="10"/>
        <v/>
      </c>
      <c r="AP9" s="169" t="str">
        <f t="shared" si="10"/>
        <v/>
      </c>
      <c r="AQ9" s="169" t="str">
        <f t="shared" si="10"/>
        <v/>
      </c>
      <c r="AR9" s="169" t="str">
        <f t="shared" si="10"/>
        <v/>
      </c>
      <c r="AS9" s="169" t="str">
        <f t="shared" si="10"/>
        <v/>
      </c>
      <c r="AT9" s="169" t="str">
        <f t="shared" si="10"/>
        <v/>
      </c>
      <c r="AU9" s="169" t="str">
        <f t="shared" si="10"/>
        <v/>
      </c>
      <c r="AV9" s="169" t="str">
        <f t="shared" si="10"/>
        <v/>
      </c>
      <c r="AW9" s="169" t="str">
        <f t="shared" si="10"/>
        <v/>
      </c>
      <c r="AX9" s="169" t="str">
        <f t="shared" si="10"/>
        <v/>
      </c>
      <c r="AY9" s="169" t="str">
        <f t="shared" si="10"/>
        <v/>
      </c>
      <c r="AZ9" s="169" t="str">
        <f t="shared" si="10"/>
        <v/>
      </c>
      <c r="BA9" s="169" t="str">
        <f t="shared" si="10"/>
        <v/>
      </c>
      <c r="BB9" s="169" t="str">
        <f t="shared" si="10"/>
        <v/>
      </c>
      <c r="BC9" s="169" t="str">
        <f t="shared" si="10"/>
        <v/>
      </c>
      <c r="BD9" s="169" t="str">
        <f t="shared" si="10"/>
        <v/>
      </c>
      <c r="BE9" s="169" t="str">
        <f t="shared" si="10"/>
        <v/>
      </c>
      <c r="BF9" s="169" t="str">
        <f t="shared" si="10"/>
        <v/>
      </c>
      <c r="BG9" s="169" t="str">
        <f t="shared" si="10"/>
        <v/>
      </c>
      <c r="BH9" s="169" t="str">
        <f t="shared" si="10"/>
        <v/>
      </c>
      <c r="BI9" s="169" t="str">
        <f t="shared" si="10"/>
        <v/>
      </c>
      <c r="BJ9" s="169" t="str">
        <f t="shared" si="10"/>
        <v/>
      </c>
      <c r="BK9" s="169" t="str">
        <f t="shared" si="10"/>
        <v/>
      </c>
      <c r="BL9" s="169" t="str">
        <f t="shared" si="10"/>
        <v/>
      </c>
      <c r="BM9" s="169" t="str">
        <f t="shared" si="10"/>
        <v/>
      </c>
      <c r="BN9" s="169" t="str">
        <f t="shared" si="10"/>
        <v/>
      </c>
      <c r="BO9" s="169"/>
      <c r="BP9" s="170"/>
      <c r="BQ9" s="171">
        <f t="shared" ref="BQ9:BQ39" si="11">INT(F9-E9)</f>
        <v>7</v>
      </c>
      <c r="BR9" s="172" t="str">
        <f t="shared" ref="BR9:BR39" si="12">IF(H9="",($G$2-F9),"")</f>
        <v/>
      </c>
      <c r="BS9" s="173">
        <f t="shared" ref="BS9:BS39" si="13">BQ9*G9</f>
        <v>7</v>
      </c>
    </row>
    <row r="10" spans="1:79" s="174" customFormat="1" ht="33.65" customHeight="1" x14ac:dyDescent="0.25">
      <c r="A10" s="175">
        <f>A9+1</f>
        <v>2</v>
      </c>
      <c r="B10" s="180" t="s">
        <v>219</v>
      </c>
      <c r="C10" s="165">
        <v>170</v>
      </c>
      <c r="D10" s="176" t="s">
        <v>236</v>
      </c>
      <c r="E10" s="199">
        <v>46027</v>
      </c>
      <c r="F10" s="199">
        <v>46034</v>
      </c>
      <c r="G10" s="178">
        <v>1</v>
      </c>
      <c r="H10" s="177">
        <v>46034</v>
      </c>
      <c r="I10" s="168" t="str">
        <f t="shared" ref="I10:I39" si="14">IF(G10="","",IF(BR10="","Terminado",(IF(BR10&lt;0,"En Proceso","Atrasado"))))</f>
        <v>Terminado</v>
      </c>
      <c r="J10" s="169" t="str">
        <f t="shared" si="10"/>
        <v>l</v>
      </c>
      <c r="K10" s="169" t="str">
        <f t="shared" si="10"/>
        <v>l</v>
      </c>
      <c r="L10" s="169" t="str">
        <f t="shared" si="10"/>
        <v/>
      </c>
      <c r="M10" s="169" t="str">
        <f t="shared" si="10"/>
        <v/>
      </c>
      <c r="N10" s="169" t="str">
        <f t="shared" si="10"/>
        <v/>
      </c>
      <c r="O10" s="169" t="str">
        <f t="shared" si="10"/>
        <v/>
      </c>
      <c r="P10" s="169" t="str">
        <f t="shared" si="10"/>
        <v/>
      </c>
      <c r="Q10" s="169" t="str">
        <f t="shared" si="10"/>
        <v/>
      </c>
      <c r="R10" s="169" t="str">
        <f t="shared" si="10"/>
        <v/>
      </c>
      <c r="S10" s="169" t="str">
        <f t="shared" si="10"/>
        <v/>
      </c>
      <c r="T10" s="169" t="str">
        <f t="shared" si="10"/>
        <v/>
      </c>
      <c r="U10" s="169" t="str">
        <f t="shared" si="10"/>
        <v/>
      </c>
      <c r="V10" s="169" t="str">
        <f t="shared" si="10"/>
        <v/>
      </c>
      <c r="W10" s="169" t="str">
        <f t="shared" si="10"/>
        <v/>
      </c>
      <c r="X10" s="169" t="str">
        <f t="shared" si="10"/>
        <v/>
      </c>
      <c r="Y10" s="169" t="str">
        <f t="shared" si="10"/>
        <v/>
      </c>
      <c r="Z10" s="169" t="str">
        <f t="shared" si="10"/>
        <v/>
      </c>
      <c r="AA10" s="169" t="str">
        <f t="shared" si="10"/>
        <v/>
      </c>
      <c r="AB10" s="169" t="str">
        <f t="shared" si="10"/>
        <v/>
      </c>
      <c r="AC10" s="169" t="str">
        <f t="shared" si="10"/>
        <v/>
      </c>
      <c r="AD10" s="169" t="str">
        <f t="shared" si="10"/>
        <v/>
      </c>
      <c r="AE10" s="169" t="str">
        <f t="shared" si="10"/>
        <v/>
      </c>
      <c r="AF10" s="169" t="str">
        <f t="shared" si="10"/>
        <v/>
      </c>
      <c r="AG10" s="169" t="str">
        <f t="shared" si="10"/>
        <v/>
      </c>
      <c r="AH10" s="169" t="str">
        <f t="shared" si="10"/>
        <v/>
      </c>
      <c r="AI10" s="169" t="str">
        <f t="shared" si="10"/>
        <v/>
      </c>
      <c r="AJ10" s="169" t="str">
        <f t="shared" si="10"/>
        <v/>
      </c>
      <c r="AK10" s="169" t="str">
        <f t="shared" si="10"/>
        <v/>
      </c>
      <c r="AL10" s="169" t="str">
        <f t="shared" si="10"/>
        <v/>
      </c>
      <c r="AM10" s="169" t="str">
        <f t="shared" si="10"/>
        <v/>
      </c>
      <c r="AN10" s="169" t="str">
        <f t="shared" si="10"/>
        <v/>
      </c>
      <c r="AO10" s="169" t="str">
        <f t="shared" si="10"/>
        <v/>
      </c>
      <c r="AP10" s="169" t="str">
        <f t="shared" si="10"/>
        <v/>
      </c>
      <c r="AQ10" s="169" t="str">
        <f t="shared" si="10"/>
        <v/>
      </c>
      <c r="AR10" s="169" t="str">
        <f t="shared" si="10"/>
        <v/>
      </c>
      <c r="AS10" s="169" t="str">
        <f t="shared" si="10"/>
        <v/>
      </c>
      <c r="AT10" s="169" t="str">
        <f t="shared" si="10"/>
        <v/>
      </c>
      <c r="AU10" s="169" t="str">
        <f t="shared" si="10"/>
        <v/>
      </c>
      <c r="AV10" s="169" t="str">
        <f t="shared" si="10"/>
        <v/>
      </c>
      <c r="AW10" s="169" t="str">
        <f t="shared" si="10"/>
        <v/>
      </c>
      <c r="AX10" s="169" t="str">
        <f t="shared" si="10"/>
        <v/>
      </c>
      <c r="AY10" s="169" t="str">
        <f t="shared" si="10"/>
        <v/>
      </c>
      <c r="AZ10" s="169" t="str">
        <f t="shared" si="10"/>
        <v/>
      </c>
      <c r="BA10" s="169" t="str">
        <f t="shared" si="10"/>
        <v/>
      </c>
      <c r="BB10" s="169" t="str">
        <f t="shared" si="10"/>
        <v/>
      </c>
      <c r="BC10" s="169" t="str">
        <f t="shared" si="10"/>
        <v/>
      </c>
      <c r="BD10" s="169" t="str">
        <f t="shared" si="10"/>
        <v/>
      </c>
      <c r="BE10" s="169" t="str">
        <f t="shared" si="10"/>
        <v/>
      </c>
      <c r="BF10" s="169" t="str">
        <f t="shared" si="10"/>
        <v/>
      </c>
      <c r="BG10" s="169" t="str">
        <f t="shared" si="10"/>
        <v/>
      </c>
      <c r="BH10" s="169" t="str">
        <f t="shared" si="10"/>
        <v/>
      </c>
      <c r="BI10" s="169" t="str">
        <f t="shared" si="10"/>
        <v/>
      </c>
      <c r="BJ10" s="169" t="str">
        <f t="shared" si="10"/>
        <v/>
      </c>
      <c r="BK10" s="169" t="str">
        <f t="shared" si="10"/>
        <v/>
      </c>
      <c r="BL10" s="169" t="str">
        <f t="shared" si="10"/>
        <v/>
      </c>
      <c r="BM10" s="169" t="str">
        <f t="shared" si="10"/>
        <v/>
      </c>
      <c r="BN10" s="169" t="str">
        <f t="shared" si="10"/>
        <v/>
      </c>
      <c r="BO10" s="169"/>
      <c r="BP10" s="170"/>
      <c r="BQ10" s="171">
        <f t="shared" si="11"/>
        <v>7</v>
      </c>
      <c r="BR10" s="172" t="str">
        <f t="shared" si="12"/>
        <v/>
      </c>
      <c r="BS10" s="173">
        <f t="shared" si="13"/>
        <v>7</v>
      </c>
    </row>
    <row r="11" spans="1:79" s="174" customFormat="1" ht="33.65" customHeight="1" x14ac:dyDescent="0.25">
      <c r="A11" s="175">
        <f t="shared" ref="A11:A58" si="15">A10+1</f>
        <v>3</v>
      </c>
      <c r="B11" s="181" t="s">
        <v>220</v>
      </c>
      <c r="C11" s="165">
        <v>250</v>
      </c>
      <c r="D11" s="176" t="s">
        <v>237</v>
      </c>
      <c r="E11" s="199">
        <v>46035</v>
      </c>
      <c r="F11" s="199">
        <v>46037</v>
      </c>
      <c r="G11" s="178">
        <v>1</v>
      </c>
      <c r="H11" s="177">
        <v>46037</v>
      </c>
      <c r="I11" s="168" t="str">
        <f t="shared" si="14"/>
        <v>Terminado</v>
      </c>
      <c r="J11" s="169" t="str">
        <f t="shared" si="10"/>
        <v/>
      </c>
      <c r="K11" s="169" t="str">
        <f t="shared" si="10"/>
        <v>l</v>
      </c>
      <c r="L11" s="169" t="str">
        <f t="shared" si="10"/>
        <v/>
      </c>
      <c r="M11" s="169" t="str">
        <f t="shared" si="10"/>
        <v/>
      </c>
      <c r="N11" s="169" t="str">
        <f t="shared" si="10"/>
        <v/>
      </c>
      <c r="O11" s="169" t="str">
        <f t="shared" si="10"/>
        <v/>
      </c>
      <c r="P11" s="169" t="str">
        <f t="shared" si="10"/>
        <v/>
      </c>
      <c r="Q11" s="169" t="str">
        <f t="shared" si="10"/>
        <v/>
      </c>
      <c r="R11" s="169" t="str">
        <f t="shared" si="10"/>
        <v/>
      </c>
      <c r="S11" s="169" t="str">
        <f t="shared" si="10"/>
        <v/>
      </c>
      <c r="T11" s="169" t="str">
        <f t="shared" si="10"/>
        <v/>
      </c>
      <c r="U11" s="169" t="str">
        <f t="shared" si="10"/>
        <v/>
      </c>
      <c r="V11" s="169" t="str">
        <f t="shared" si="10"/>
        <v/>
      </c>
      <c r="W11" s="169" t="str">
        <f t="shared" si="10"/>
        <v/>
      </c>
      <c r="X11" s="169" t="str">
        <f t="shared" si="10"/>
        <v/>
      </c>
      <c r="Y11" s="169" t="str">
        <f t="shared" si="10"/>
        <v/>
      </c>
      <c r="Z11" s="169" t="str">
        <f t="shared" si="10"/>
        <v/>
      </c>
      <c r="AA11" s="169" t="str">
        <f t="shared" si="10"/>
        <v/>
      </c>
      <c r="AB11" s="169" t="str">
        <f t="shared" si="10"/>
        <v/>
      </c>
      <c r="AC11" s="169" t="str">
        <f t="shared" si="10"/>
        <v/>
      </c>
      <c r="AD11" s="169" t="str">
        <f t="shared" si="10"/>
        <v/>
      </c>
      <c r="AE11" s="169" t="str">
        <f t="shared" si="10"/>
        <v/>
      </c>
      <c r="AF11" s="169" t="str">
        <f t="shared" si="10"/>
        <v/>
      </c>
      <c r="AG11" s="169" t="str">
        <f t="shared" si="10"/>
        <v/>
      </c>
      <c r="AH11" s="169" t="str">
        <f t="shared" si="10"/>
        <v/>
      </c>
      <c r="AI11" s="169" t="str">
        <f t="shared" si="10"/>
        <v/>
      </c>
      <c r="AJ11" s="169" t="str">
        <f t="shared" si="10"/>
        <v/>
      </c>
      <c r="AK11" s="169" t="str">
        <f t="shared" si="10"/>
        <v/>
      </c>
      <c r="AL11" s="169" t="str">
        <f t="shared" si="10"/>
        <v/>
      </c>
      <c r="AM11" s="169" t="str">
        <f t="shared" si="10"/>
        <v/>
      </c>
      <c r="AN11" s="169" t="str">
        <f t="shared" si="10"/>
        <v/>
      </c>
      <c r="AO11" s="169" t="str">
        <f t="shared" si="10"/>
        <v/>
      </c>
      <c r="AP11" s="169" t="str">
        <f t="shared" si="10"/>
        <v/>
      </c>
      <c r="AQ11" s="169" t="str">
        <f t="shared" si="10"/>
        <v/>
      </c>
      <c r="AR11" s="169" t="str">
        <f t="shared" si="10"/>
        <v/>
      </c>
      <c r="AS11" s="169" t="str">
        <f t="shared" si="10"/>
        <v/>
      </c>
      <c r="AT11" s="169" t="str">
        <f t="shared" si="10"/>
        <v/>
      </c>
      <c r="AU11" s="169" t="str">
        <f t="shared" si="10"/>
        <v/>
      </c>
      <c r="AV11" s="169" t="str">
        <f t="shared" si="10"/>
        <v/>
      </c>
      <c r="AW11" s="169" t="str">
        <f t="shared" si="10"/>
        <v/>
      </c>
      <c r="AX11" s="169" t="str">
        <f t="shared" si="10"/>
        <v/>
      </c>
      <c r="AY11" s="169" t="str">
        <f t="shared" si="10"/>
        <v/>
      </c>
      <c r="AZ11" s="169" t="str">
        <f t="shared" si="10"/>
        <v/>
      </c>
      <c r="BA11" s="169" t="str">
        <f t="shared" si="10"/>
        <v/>
      </c>
      <c r="BB11" s="169" t="str">
        <f t="shared" si="10"/>
        <v/>
      </c>
      <c r="BC11" s="169" t="str">
        <f t="shared" si="10"/>
        <v/>
      </c>
      <c r="BD11" s="169" t="str">
        <f t="shared" si="10"/>
        <v/>
      </c>
      <c r="BE11" s="169" t="str">
        <f t="shared" si="10"/>
        <v/>
      </c>
      <c r="BF11" s="169" t="str">
        <f t="shared" si="10"/>
        <v/>
      </c>
      <c r="BG11" s="169" t="str">
        <f t="shared" si="10"/>
        <v/>
      </c>
      <c r="BH11" s="169" t="str">
        <f t="shared" si="10"/>
        <v/>
      </c>
      <c r="BI11" s="169" t="str">
        <f t="shared" si="10"/>
        <v/>
      </c>
      <c r="BJ11" s="169" t="str">
        <f t="shared" si="10"/>
        <v/>
      </c>
      <c r="BK11" s="169" t="str">
        <f t="shared" si="10"/>
        <v/>
      </c>
      <c r="BL11" s="169" t="str">
        <f t="shared" si="10"/>
        <v/>
      </c>
      <c r="BM11" s="169" t="str">
        <f t="shared" si="10"/>
        <v/>
      </c>
      <c r="BN11" s="169" t="str">
        <f t="shared" si="10"/>
        <v/>
      </c>
      <c r="BO11" s="169"/>
      <c r="BP11" s="170"/>
      <c r="BQ11" s="171">
        <f t="shared" si="11"/>
        <v>2</v>
      </c>
      <c r="BR11" s="172" t="str">
        <f t="shared" si="12"/>
        <v/>
      </c>
      <c r="BS11" s="173">
        <f t="shared" si="13"/>
        <v>2</v>
      </c>
    </row>
    <row r="12" spans="1:79" s="174" customFormat="1" ht="33.65" customHeight="1" x14ac:dyDescent="0.25">
      <c r="A12" s="175">
        <f t="shared" si="15"/>
        <v>4</v>
      </c>
      <c r="B12" s="181" t="s">
        <v>225</v>
      </c>
      <c r="C12" s="165">
        <v>100</v>
      </c>
      <c r="D12" s="176" t="s">
        <v>236</v>
      </c>
      <c r="E12" s="199">
        <v>46038</v>
      </c>
      <c r="F12" s="199">
        <v>46038</v>
      </c>
      <c r="G12" s="178">
        <v>0.5</v>
      </c>
      <c r="H12" s="177"/>
      <c r="I12" s="168" t="str">
        <f t="shared" ca="1" si="14"/>
        <v>Atrasado</v>
      </c>
      <c r="J12" s="169" t="str">
        <f t="shared" si="10"/>
        <v/>
      </c>
      <c r="K12" s="169" t="str">
        <f t="shared" si="10"/>
        <v/>
      </c>
      <c r="L12" s="169" t="str">
        <f t="shared" si="10"/>
        <v>m</v>
      </c>
      <c r="M12" s="169" t="str">
        <f t="shared" si="10"/>
        <v/>
      </c>
      <c r="N12" s="169" t="str">
        <f t="shared" si="10"/>
        <v/>
      </c>
      <c r="O12" s="169" t="str">
        <f t="shared" si="10"/>
        <v/>
      </c>
      <c r="P12" s="169" t="str">
        <f t="shared" si="10"/>
        <v/>
      </c>
      <c r="Q12" s="169" t="str">
        <f t="shared" si="10"/>
        <v/>
      </c>
      <c r="R12" s="169" t="str">
        <f t="shared" si="10"/>
        <v/>
      </c>
      <c r="S12" s="169" t="str">
        <f t="shared" si="10"/>
        <v/>
      </c>
      <c r="T12" s="169" t="str">
        <f t="shared" si="10"/>
        <v/>
      </c>
      <c r="U12" s="169" t="str">
        <f t="shared" si="10"/>
        <v/>
      </c>
      <c r="V12" s="169" t="str">
        <f t="shared" si="10"/>
        <v/>
      </c>
      <c r="W12" s="169" t="str">
        <f t="shared" si="10"/>
        <v/>
      </c>
      <c r="X12" s="169" t="str">
        <f t="shared" si="10"/>
        <v/>
      </c>
      <c r="Y12" s="169" t="str">
        <f t="shared" si="10"/>
        <v/>
      </c>
      <c r="Z12" s="169" t="str">
        <f t="shared" si="10"/>
        <v/>
      </c>
      <c r="AA12" s="169" t="str">
        <f t="shared" si="10"/>
        <v/>
      </c>
      <c r="AB12" s="169" t="str">
        <f t="shared" si="10"/>
        <v/>
      </c>
      <c r="AC12" s="169" t="str">
        <f t="shared" si="10"/>
        <v/>
      </c>
      <c r="AD12" s="169" t="str">
        <f t="shared" si="10"/>
        <v/>
      </c>
      <c r="AE12" s="169" t="str">
        <f t="shared" si="10"/>
        <v/>
      </c>
      <c r="AF12" s="169" t="str">
        <f t="shared" si="10"/>
        <v/>
      </c>
      <c r="AG12" s="169" t="str">
        <f t="shared" si="10"/>
        <v/>
      </c>
      <c r="AH12" s="169" t="str">
        <f t="shared" si="10"/>
        <v/>
      </c>
      <c r="AI12" s="169" t="str">
        <f t="shared" si="10"/>
        <v/>
      </c>
      <c r="AJ12" s="169" t="str">
        <f t="shared" si="10"/>
        <v/>
      </c>
      <c r="AK12" s="169" t="str">
        <f t="shared" si="10"/>
        <v/>
      </c>
      <c r="AL12" s="169" t="str">
        <f t="shared" si="10"/>
        <v/>
      </c>
      <c r="AM12" s="169" t="str">
        <f t="shared" si="10"/>
        <v/>
      </c>
      <c r="AN12" s="169" t="str">
        <f t="shared" si="10"/>
        <v/>
      </c>
      <c r="AO12" s="169" t="str">
        <f t="shared" si="10"/>
        <v/>
      </c>
      <c r="AP12" s="169" t="str">
        <f t="shared" si="10"/>
        <v/>
      </c>
      <c r="AQ12" s="169" t="str">
        <f t="shared" si="10"/>
        <v/>
      </c>
      <c r="AR12" s="169" t="str">
        <f t="shared" si="10"/>
        <v/>
      </c>
      <c r="AS12" s="169" t="str">
        <f t="shared" si="10"/>
        <v/>
      </c>
      <c r="AT12" s="169" t="str">
        <f t="shared" si="10"/>
        <v/>
      </c>
      <c r="AU12" s="169" t="str">
        <f t="shared" si="10"/>
        <v/>
      </c>
      <c r="AV12" s="169" t="str">
        <f t="shared" si="10"/>
        <v/>
      </c>
      <c r="AW12" s="169" t="str">
        <f t="shared" si="10"/>
        <v/>
      </c>
      <c r="AX12" s="169" t="str">
        <f t="shared" si="10"/>
        <v/>
      </c>
      <c r="AY12" s="169" t="str">
        <f t="shared" si="10"/>
        <v/>
      </c>
      <c r="AZ12" s="169" t="str">
        <f t="shared" si="10"/>
        <v/>
      </c>
      <c r="BA12" s="169" t="str">
        <f t="shared" si="10"/>
        <v/>
      </c>
      <c r="BB12" s="169" t="str">
        <f t="shared" si="10"/>
        <v/>
      </c>
      <c r="BC12" s="169" t="str">
        <f t="shared" si="10"/>
        <v/>
      </c>
      <c r="BD12" s="169" t="str">
        <f t="shared" si="10"/>
        <v/>
      </c>
      <c r="BE12" s="169" t="str">
        <f t="shared" si="10"/>
        <v/>
      </c>
      <c r="BF12" s="169" t="str">
        <f t="shared" si="10"/>
        <v/>
      </c>
      <c r="BG12" s="169" t="str">
        <f t="shared" si="10"/>
        <v/>
      </c>
      <c r="BH12" s="169" t="str">
        <f t="shared" si="10"/>
        <v/>
      </c>
      <c r="BI12" s="169" t="str">
        <f t="shared" si="10"/>
        <v/>
      </c>
      <c r="BJ12" s="169" t="str">
        <f t="shared" si="10"/>
        <v/>
      </c>
      <c r="BK12" s="169" t="str">
        <f t="shared" si="10"/>
        <v/>
      </c>
      <c r="BL12" s="169" t="str">
        <f t="shared" si="10"/>
        <v/>
      </c>
      <c r="BM12" s="169" t="str">
        <f t="shared" si="10"/>
        <v/>
      </c>
      <c r="BN12" s="169" t="str">
        <f t="shared" si="10"/>
        <v/>
      </c>
      <c r="BO12" s="169"/>
      <c r="BP12" s="170"/>
      <c r="BQ12" s="171">
        <f t="shared" si="11"/>
        <v>0</v>
      </c>
      <c r="BR12" s="172">
        <f t="shared" ca="1" si="12"/>
        <v>2</v>
      </c>
      <c r="BS12" s="173">
        <f t="shared" si="13"/>
        <v>0</v>
      </c>
    </row>
    <row r="13" spans="1:79" s="174" customFormat="1" ht="33.65" customHeight="1" x14ac:dyDescent="0.25">
      <c r="A13" s="175">
        <f t="shared" si="15"/>
        <v>5</v>
      </c>
      <c r="B13" s="181" t="s">
        <v>226</v>
      </c>
      <c r="C13" s="165">
        <v>2400</v>
      </c>
      <c r="D13" s="176" t="s">
        <v>237</v>
      </c>
      <c r="E13" s="199">
        <v>46038</v>
      </c>
      <c r="F13" s="199">
        <v>46039</v>
      </c>
      <c r="G13" s="178">
        <v>0.9</v>
      </c>
      <c r="H13" s="177"/>
      <c r="I13" s="168" t="str">
        <f t="shared" ca="1" si="14"/>
        <v>Atrasado</v>
      </c>
      <c r="J13" s="169" t="str">
        <f t="shared" si="10"/>
        <v/>
      </c>
      <c r="K13" s="169" t="str">
        <f t="shared" si="10"/>
        <v/>
      </c>
      <c r="L13" s="169" t="str">
        <f t="shared" si="10"/>
        <v>m</v>
      </c>
      <c r="M13" s="169" t="str">
        <f t="shared" si="10"/>
        <v/>
      </c>
      <c r="N13" s="169" t="str">
        <f t="shared" si="10"/>
        <v/>
      </c>
      <c r="O13" s="169" t="str">
        <f t="shared" si="10"/>
        <v/>
      </c>
      <c r="P13" s="169" t="str">
        <f t="shared" si="10"/>
        <v/>
      </c>
      <c r="Q13" s="169" t="str">
        <f t="shared" si="10"/>
        <v/>
      </c>
      <c r="R13" s="169" t="str">
        <f t="shared" si="10"/>
        <v/>
      </c>
      <c r="S13" s="169" t="str">
        <f t="shared" si="10"/>
        <v/>
      </c>
      <c r="T13" s="169" t="str">
        <f t="shared" si="10"/>
        <v/>
      </c>
      <c r="U13" s="169" t="str">
        <f t="shared" si="10"/>
        <v/>
      </c>
      <c r="V13" s="169" t="str">
        <f t="shared" si="10"/>
        <v/>
      </c>
      <c r="W13" s="169" t="str">
        <f t="shared" si="10"/>
        <v/>
      </c>
      <c r="X13" s="169" t="str">
        <f t="shared" si="10"/>
        <v/>
      </c>
      <c r="Y13" s="169" t="str">
        <f t="shared" si="10"/>
        <v/>
      </c>
      <c r="Z13" s="169" t="str">
        <f t="shared" si="10"/>
        <v/>
      </c>
      <c r="AA13" s="169" t="str">
        <f t="shared" si="10"/>
        <v/>
      </c>
      <c r="AB13" s="169" t="str">
        <f t="shared" si="10"/>
        <v/>
      </c>
      <c r="AC13" s="169" t="str">
        <f t="shared" si="10"/>
        <v/>
      </c>
      <c r="AD13" s="169" t="str">
        <f t="shared" si="10"/>
        <v/>
      </c>
      <c r="AE13" s="169" t="str">
        <f t="shared" si="10"/>
        <v/>
      </c>
      <c r="AF13" s="169" t="str">
        <f t="shared" si="10"/>
        <v/>
      </c>
      <c r="AG13" s="169" t="str">
        <f t="shared" si="10"/>
        <v/>
      </c>
      <c r="AH13" s="169" t="str">
        <f t="shared" si="10"/>
        <v/>
      </c>
      <c r="AI13" s="169" t="str">
        <f t="shared" si="10"/>
        <v/>
      </c>
      <c r="AJ13" s="169" t="str">
        <f t="shared" si="10"/>
        <v/>
      </c>
      <c r="AK13" s="169" t="str">
        <f t="shared" ref="AK13:BN22" si="16">IF(1&lt;=1,IF(OR($E13&gt;=AL$8,$F13&lt;AK$8),"",IF(OR($E13+$BS13&gt;=AK$8+7,AND($F13&lt;AK$8+7,$G13=1)),"l","m")),"")</f>
        <v/>
      </c>
      <c r="AL13" s="169" t="str">
        <f t="shared" si="16"/>
        <v/>
      </c>
      <c r="AM13" s="169" t="str">
        <f t="shared" si="16"/>
        <v/>
      </c>
      <c r="AN13" s="169" t="str">
        <f t="shared" si="16"/>
        <v/>
      </c>
      <c r="AO13" s="169" t="str">
        <f t="shared" si="16"/>
        <v/>
      </c>
      <c r="AP13" s="169" t="str">
        <f t="shared" si="16"/>
        <v/>
      </c>
      <c r="AQ13" s="169" t="str">
        <f t="shared" si="16"/>
        <v/>
      </c>
      <c r="AR13" s="169" t="str">
        <f t="shared" si="16"/>
        <v/>
      </c>
      <c r="AS13" s="169" t="str">
        <f t="shared" si="16"/>
        <v/>
      </c>
      <c r="AT13" s="169" t="str">
        <f t="shared" si="16"/>
        <v/>
      </c>
      <c r="AU13" s="169" t="str">
        <f t="shared" si="16"/>
        <v/>
      </c>
      <c r="AV13" s="169" t="str">
        <f t="shared" si="16"/>
        <v/>
      </c>
      <c r="AW13" s="169" t="str">
        <f t="shared" si="16"/>
        <v/>
      </c>
      <c r="AX13" s="169" t="str">
        <f t="shared" si="16"/>
        <v/>
      </c>
      <c r="AY13" s="169" t="str">
        <f t="shared" si="16"/>
        <v/>
      </c>
      <c r="AZ13" s="169" t="str">
        <f t="shared" si="16"/>
        <v/>
      </c>
      <c r="BA13" s="169" t="str">
        <f t="shared" si="16"/>
        <v/>
      </c>
      <c r="BB13" s="169" t="str">
        <f t="shared" si="16"/>
        <v/>
      </c>
      <c r="BC13" s="169" t="str">
        <f t="shared" si="16"/>
        <v/>
      </c>
      <c r="BD13" s="169" t="str">
        <f t="shared" si="16"/>
        <v/>
      </c>
      <c r="BE13" s="169" t="str">
        <f t="shared" si="16"/>
        <v/>
      </c>
      <c r="BF13" s="169" t="str">
        <f t="shared" si="16"/>
        <v/>
      </c>
      <c r="BG13" s="169" t="str">
        <f t="shared" si="16"/>
        <v/>
      </c>
      <c r="BH13" s="169" t="str">
        <f t="shared" si="16"/>
        <v/>
      </c>
      <c r="BI13" s="169" t="str">
        <f t="shared" si="16"/>
        <v/>
      </c>
      <c r="BJ13" s="169" t="str">
        <f t="shared" si="16"/>
        <v/>
      </c>
      <c r="BK13" s="169" t="str">
        <f t="shared" si="16"/>
        <v/>
      </c>
      <c r="BL13" s="169" t="str">
        <f t="shared" si="16"/>
        <v/>
      </c>
      <c r="BM13" s="169" t="str">
        <f t="shared" si="16"/>
        <v/>
      </c>
      <c r="BN13" s="169" t="str">
        <f t="shared" si="16"/>
        <v/>
      </c>
      <c r="BO13" s="169"/>
      <c r="BP13" s="170"/>
      <c r="BQ13" s="171">
        <f t="shared" si="11"/>
        <v>1</v>
      </c>
      <c r="BR13" s="172">
        <f t="shared" ca="1" si="12"/>
        <v>1</v>
      </c>
      <c r="BS13" s="173">
        <f t="shared" si="13"/>
        <v>0.9</v>
      </c>
    </row>
    <row r="14" spans="1:79" s="174" customFormat="1" ht="33.65" customHeight="1" x14ac:dyDescent="0.25">
      <c r="A14" s="175">
        <f t="shared" si="15"/>
        <v>6</v>
      </c>
      <c r="B14" s="181" t="s">
        <v>227</v>
      </c>
      <c r="C14" s="165">
        <v>210</v>
      </c>
      <c r="D14" s="176" t="s">
        <v>237</v>
      </c>
      <c r="E14" s="199">
        <v>46041</v>
      </c>
      <c r="F14" s="199">
        <v>46046</v>
      </c>
      <c r="G14" s="178">
        <v>0</v>
      </c>
      <c r="H14" s="177"/>
      <c r="I14" s="168" t="str">
        <f t="shared" ca="1" si="14"/>
        <v>En Proceso</v>
      </c>
      <c r="J14" s="169" t="str">
        <f t="shared" ref="J14:AO21" si="17">IF(1&lt;=1,IF(OR($E14&gt;=K$8,$F14&lt;J$8),"",IF(OR($E14+$BS14&gt;=J$8+7,AND($F14&lt;J$8+7,$G14=1)),"l","m")),"")</f>
        <v/>
      </c>
      <c r="K14" s="169" t="str">
        <f t="shared" si="17"/>
        <v/>
      </c>
      <c r="L14" s="169" t="str">
        <f t="shared" si="17"/>
        <v>m</v>
      </c>
      <c r="M14" s="169" t="str">
        <f t="shared" si="17"/>
        <v>m</v>
      </c>
      <c r="N14" s="169" t="str">
        <f t="shared" si="17"/>
        <v/>
      </c>
      <c r="O14" s="169" t="str">
        <f t="shared" si="17"/>
        <v/>
      </c>
      <c r="P14" s="169" t="str">
        <f t="shared" si="17"/>
        <v/>
      </c>
      <c r="Q14" s="169" t="str">
        <f t="shared" si="17"/>
        <v/>
      </c>
      <c r="R14" s="169" t="str">
        <f t="shared" si="17"/>
        <v/>
      </c>
      <c r="S14" s="169" t="str">
        <f t="shared" si="17"/>
        <v/>
      </c>
      <c r="T14" s="169" t="str">
        <f t="shared" si="17"/>
        <v/>
      </c>
      <c r="U14" s="169" t="str">
        <f t="shared" si="17"/>
        <v/>
      </c>
      <c r="V14" s="169" t="str">
        <f t="shared" si="17"/>
        <v/>
      </c>
      <c r="W14" s="169" t="str">
        <f t="shared" si="17"/>
        <v/>
      </c>
      <c r="X14" s="169" t="str">
        <f t="shared" si="17"/>
        <v/>
      </c>
      <c r="Y14" s="169" t="str">
        <f t="shared" si="17"/>
        <v/>
      </c>
      <c r="Z14" s="169" t="str">
        <f t="shared" si="17"/>
        <v/>
      </c>
      <c r="AA14" s="169" t="str">
        <f t="shared" si="17"/>
        <v/>
      </c>
      <c r="AB14" s="169" t="str">
        <f t="shared" si="17"/>
        <v/>
      </c>
      <c r="AC14" s="169" t="str">
        <f t="shared" si="17"/>
        <v/>
      </c>
      <c r="AD14" s="169" t="str">
        <f t="shared" si="17"/>
        <v/>
      </c>
      <c r="AE14" s="169" t="str">
        <f t="shared" si="17"/>
        <v/>
      </c>
      <c r="AF14" s="169" t="str">
        <f t="shared" si="17"/>
        <v/>
      </c>
      <c r="AG14" s="169" t="str">
        <f t="shared" si="17"/>
        <v/>
      </c>
      <c r="AH14" s="169" t="str">
        <f t="shared" si="17"/>
        <v/>
      </c>
      <c r="AI14" s="169" t="str">
        <f t="shared" si="17"/>
        <v/>
      </c>
      <c r="AJ14" s="169" t="str">
        <f t="shared" si="17"/>
        <v/>
      </c>
      <c r="AK14" s="169" t="str">
        <f t="shared" si="17"/>
        <v/>
      </c>
      <c r="AL14" s="169" t="str">
        <f t="shared" si="17"/>
        <v/>
      </c>
      <c r="AM14" s="169" t="str">
        <f t="shared" si="17"/>
        <v/>
      </c>
      <c r="AN14" s="169" t="str">
        <f t="shared" si="17"/>
        <v/>
      </c>
      <c r="AO14" s="169" t="str">
        <f t="shared" si="17"/>
        <v/>
      </c>
      <c r="AP14" s="169" t="str">
        <f t="shared" si="16"/>
        <v/>
      </c>
      <c r="AQ14" s="169" t="str">
        <f t="shared" si="16"/>
        <v/>
      </c>
      <c r="AR14" s="169" t="str">
        <f t="shared" si="16"/>
        <v/>
      </c>
      <c r="AS14" s="169" t="str">
        <f t="shared" si="16"/>
        <v/>
      </c>
      <c r="AT14" s="169" t="str">
        <f t="shared" si="16"/>
        <v/>
      </c>
      <c r="AU14" s="169" t="str">
        <f t="shared" si="16"/>
        <v/>
      </c>
      <c r="AV14" s="169" t="str">
        <f t="shared" si="16"/>
        <v/>
      </c>
      <c r="AW14" s="169" t="str">
        <f t="shared" si="16"/>
        <v/>
      </c>
      <c r="AX14" s="169" t="str">
        <f t="shared" si="16"/>
        <v/>
      </c>
      <c r="AY14" s="169" t="str">
        <f t="shared" si="16"/>
        <v/>
      </c>
      <c r="AZ14" s="169" t="str">
        <f t="shared" si="16"/>
        <v/>
      </c>
      <c r="BA14" s="169" t="str">
        <f t="shared" si="16"/>
        <v/>
      </c>
      <c r="BB14" s="169" t="str">
        <f t="shared" si="16"/>
        <v/>
      </c>
      <c r="BC14" s="169" t="str">
        <f t="shared" si="16"/>
        <v/>
      </c>
      <c r="BD14" s="169" t="str">
        <f t="shared" si="16"/>
        <v/>
      </c>
      <c r="BE14" s="169" t="str">
        <f t="shared" si="16"/>
        <v/>
      </c>
      <c r="BF14" s="169" t="str">
        <f t="shared" si="16"/>
        <v/>
      </c>
      <c r="BG14" s="169" t="str">
        <f t="shared" si="16"/>
        <v/>
      </c>
      <c r="BH14" s="169" t="str">
        <f t="shared" si="16"/>
        <v/>
      </c>
      <c r="BI14" s="169" t="str">
        <f t="shared" si="16"/>
        <v/>
      </c>
      <c r="BJ14" s="169" t="str">
        <f t="shared" si="16"/>
        <v/>
      </c>
      <c r="BK14" s="169" t="str">
        <f t="shared" si="16"/>
        <v/>
      </c>
      <c r="BL14" s="169" t="str">
        <f t="shared" si="16"/>
        <v/>
      </c>
      <c r="BM14" s="169" t="str">
        <f t="shared" si="16"/>
        <v/>
      </c>
      <c r="BN14" s="169" t="str">
        <f t="shared" si="16"/>
        <v/>
      </c>
      <c r="BO14" s="169"/>
      <c r="BP14" s="170"/>
      <c r="BQ14" s="171">
        <f t="shared" si="11"/>
        <v>5</v>
      </c>
      <c r="BR14" s="172">
        <f t="shared" ca="1" si="12"/>
        <v>-6</v>
      </c>
      <c r="BS14" s="173">
        <f t="shared" si="13"/>
        <v>0</v>
      </c>
    </row>
    <row r="15" spans="1:79" s="174" customFormat="1" ht="33.65" customHeight="1" x14ac:dyDescent="0.25">
      <c r="A15" s="175">
        <f t="shared" si="15"/>
        <v>7</v>
      </c>
      <c r="B15" s="181" t="s">
        <v>228</v>
      </c>
      <c r="C15" s="165">
        <v>100</v>
      </c>
      <c r="D15" s="176" t="s">
        <v>238</v>
      </c>
      <c r="E15" s="199">
        <v>46047</v>
      </c>
      <c r="F15" s="199">
        <v>46053</v>
      </c>
      <c r="G15" s="178">
        <v>0</v>
      </c>
      <c r="H15" s="177"/>
      <c r="I15" s="168" t="str">
        <f t="shared" ca="1" si="14"/>
        <v>En Proceso</v>
      </c>
      <c r="J15" s="169" t="str">
        <f t="shared" si="17"/>
        <v/>
      </c>
      <c r="K15" s="169" t="str">
        <f t="shared" si="17"/>
        <v/>
      </c>
      <c r="L15" s="169" t="str">
        <f t="shared" si="17"/>
        <v/>
      </c>
      <c r="M15" s="169" t="str">
        <f t="shared" si="17"/>
        <v>m</v>
      </c>
      <c r="N15" s="169" t="str">
        <f t="shared" si="17"/>
        <v>m</v>
      </c>
      <c r="O15" s="169" t="str">
        <f t="shared" si="17"/>
        <v/>
      </c>
      <c r="P15" s="169" t="str">
        <f t="shared" si="17"/>
        <v/>
      </c>
      <c r="Q15" s="169" t="str">
        <f t="shared" si="17"/>
        <v/>
      </c>
      <c r="R15" s="169" t="str">
        <f t="shared" si="17"/>
        <v/>
      </c>
      <c r="S15" s="169" t="str">
        <f t="shared" si="17"/>
        <v/>
      </c>
      <c r="T15" s="169" t="str">
        <f t="shared" si="17"/>
        <v/>
      </c>
      <c r="U15" s="169" t="str">
        <f t="shared" si="17"/>
        <v/>
      </c>
      <c r="V15" s="169" t="str">
        <f t="shared" si="17"/>
        <v/>
      </c>
      <c r="W15" s="169" t="str">
        <f t="shared" si="17"/>
        <v/>
      </c>
      <c r="X15" s="169" t="str">
        <f t="shared" si="17"/>
        <v/>
      </c>
      <c r="Y15" s="169" t="str">
        <f t="shared" si="17"/>
        <v/>
      </c>
      <c r="Z15" s="169" t="str">
        <f t="shared" si="17"/>
        <v/>
      </c>
      <c r="AA15" s="169" t="str">
        <f t="shared" si="17"/>
        <v/>
      </c>
      <c r="AB15" s="169" t="str">
        <f t="shared" si="17"/>
        <v/>
      </c>
      <c r="AC15" s="169" t="str">
        <f t="shared" si="17"/>
        <v/>
      </c>
      <c r="AD15" s="169" t="str">
        <f t="shared" si="17"/>
        <v/>
      </c>
      <c r="AE15" s="169" t="str">
        <f t="shared" si="17"/>
        <v/>
      </c>
      <c r="AF15" s="169" t="str">
        <f t="shared" si="17"/>
        <v/>
      </c>
      <c r="AG15" s="169" t="str">
        <f t="shared" si="17"/>
        <v/>
      </c>
      <c r="AH15" s="169" t="str">
        <f t="shared" si="17"/>
        <v/>
      </c>
      <c r="AI15" s="169" t="str">
        <f t="shared" si="17"/>
        <v/>
      </c>
      <c r="AJ15" s="169" t="str">
        <f t="shared" si="17"/>
        <v/>
      </c>
      <c r="AK15" s="169" t="str">
        <f t="shared" si="17"/>
        <v/>
      </c>
      <c r="AL15" s="169" t="str">
        <f t="shared" si="17"/>
        <v/>
      </c>
      <c r="AM15" s="169" t="str">
        <f t="shared" si="17"/>
        <v/>
      </c>
      <c r="AN15" s="169" t="str">
        <f t="shared" si="17"/>
        <v/>
      </c>
      <c r="AO15" s="169" t="str">
        <f t="shared" si="17"/>
        <v/>
      </c>
      <c r="AP15" s="169" t="str">
        <f t="shared" si="16"/>
        <v/>
      </c>
      <c r="AQ15" s="169" t="str">
        <f t="shared" si="16"/>
        <v/>
      </c>
      <c r="AR15" s="169" t="str">
        <f t="shared" si="16"/>
        <v/>
      </c>
      <c r="AS15" s="169" t="str">
        <f t="shared" si="16"/>
        <v/>
      </c>
      <c r="AT15" s="169" t="str">
        <f t="shared" si="16"/>
        <v/>
      </c>
      <c r="AU15" s="169" t="str">
        <f t="shared" si="16"/>
        <v/>
      </c>
      <c r="AV15" s="169" t="str">
        <f t="shared" si="16"/>
        <v/>
      </c>
      <c r="AW15" s="169" t="str">
        <f t="shared" si="16"/>
        <v/>
      </c>
      <c r="AX15" s="169" t="str">
        <f t="shared" si="16"/>
        <v/>
      </c>
      <c r="AY15" s="169" t="str">
        <f t="shared" si="16"/>
        <v/>
      </c>
      <c r="AZ15" s="169" t="str">
        <f t="shared" si="16"/>
        <v/>
      </c>
      <c r="BA15" s="169" t="str">
        <f t="shared" si="16"/>
        <v/>
      </c>
      <c r="BB15" s="169" t="str">
        <f t="shared" si="16"/>
        <v/>
      </c>
      <c r="BC15" s="169" t="str">
        <f t="shared" si="16"/>
        <v/>
      </c>
      <c r="BD15" s="169" t="str">
        <f t="shared" si="16"/>
        <v/>
      </c>
      <c r="BE15" s="169" t="str">
        <f t="shared" si="16"/>
        <v/>
      </c>
      <c r="BF15" s="169" t="str">
        <f t="shared" si="16"/>
        <v/>
      </c>
      <c r="BG15" s="169" t="str">
        <f t="shared" si="16"/>
        <v/>
      </c>
      <c r="BH15" s="169" t="str">
        <f t="shared" si="16"/>
        <v/>
      </c>
      <c r="BI15" s="169" t="str">
        <f t="shared" si="16"/>
        <v/>
      </c>
      <c r="BJ15" s="169" t="str">
        <f t="shared" si="16"/>
        <v/>
      </c>
      <c r="BK15" s="169" t="str">
        <f t="shared" si="16"/>
        <v/>
      </c>
      <c r="BL15" s="169" t="str">
        <f t="shared" si="16"/>
        <v/>
      </c>
      <c r="BM15" s="169" t="str">
        <f t="shared" si="16"/>
        <v/>
      </c>
      <c r="BN15" s="169" t="str">
        <f t="shared" si="16"/>
        <v/>
      </c>
      <c r="BO15" s="169"/>
      <c r="BP15" s="170"/>
      <c r="BQ15" s="171">
        <f t="shared" si="11"/>
        <v>6</v>
      </c>
      <c r="BR15" s="172">
        <f t="shared" ca="1" si="12"/>
        <v>-13</v>
      </c>
      <c r="BS15" s="173">
        <f t="shared" si="13"/>
        <v>0</v>
      </c>
    </row>
    <row r="16" spans="1:79" s="174" customFormat="1" ht="33.65" customHeight="1" x14ac:dyDescent="0.25">
      <c r="A16" s="175">
        <f t="shared" si="15"/>
        <v>8</v>
      </c>
      <c r="B16" s="181" t="s">
        <v>229</v>
      </c>
      <c r="C16" s="165">
        <v>150</v>
      </c>
      <c r="D16" s="176" t="s">
        <v>236</v>
      </c>
      <c r="E16" s="199">
        <v>46054</v>
      </c>
      <c r="F16" s="199">
        <v>46068</v>
      </c>
      <c r="G16" s="178">
        <v>0</v>
      </c>
      <c r="H16" s="177"/>
      <c r="I16" s="168" t="str">
        <f t="shared" ca="1" si="14"/>
        <v>En Proceso</v>
      </c>
      <c r="J16" s="169" t="str">
        <f t="shared" si="17"/>
        <v/>
      </c>
      <c r="K16" s="169" t="str">
        <f t="shared" si="17"/>
        <v/>
      </c>
      <c r="L16" s="169" t="str">
        <f t="shared" si="17"/>
        <v/>
      </c>
      <c r="M16" s="169" t="str">
        <f t="shared" si="17"/>
        <v/>
      </c>
      <c r="N16" s="169" t="str">
        <f t="shared" si="17"/>
        <v>m</v>
      </c>
      <c r="O16" s="169" t="str">
        <f t="shared" si="17"/>
        <v>m</v>
      </c>
      <c r="P16" s="169" t="str">
        <f t="shared" si="17"/>
        <v>m</v>
      </c>
      <c r="Q16" s="169" t="str">
        <f t="shared" si="17"/>
        <v/>
      </c>
      <c r="R16" s="169" t="str">
        <f t="shared" si="17"/>
        <v/>
      </c>
      <c r="S16" s="169" t="str">
        <f t="shared" si="17"/>
        <v/>
      </c>
      <c r="T16" s="169" t="str">
        <f t="shared" si="17"/>
        <v/>
      </c>
      <c r="U16" s="169" t="str">
        <f t="shared" si="17"/>
        <v/>
      </c>
      <c r="V16" s="169" t="str">
        <f t="shared" si="17"/>
        <v/>
      </c>
      <c r="W16" s="169" t="str">
        <f t="shared" si="17"/>
        <v/>
      </c>
      <c r="X16" s="169" t="str">
        <f t="shared" si="17"/>
        <v/>
      </c>
      <c r="Y16" s="169" t="str">
        <f t="shared" si="17"/>
        <v/>
      </c>
      <c r="Z16" s="169" t="str">
        <f t="shared" si="17"/>
        <v/>
      </c>
      <c r="AA16" s="169" t="str">
        <f t="shared" si="17"/>
        <v/>
      </c>
      <c r="AB16" s="169" t="str">
        <f t="shared" si="17"/>
        <v/>
      </c>
      <c r="AC16" s="169" t="str">
        <f t="shared" si="17"/>
        <v/>
      </c>
      <c r="AD16" s="169" t="str">
        <f t="shared" si="17"/>
        <v/>
      </c>
      <c r="AE16" s="169" t="str">
        <f t="shared" si="17"/>
        <v/>
      </c>
      <c r="AF16" s="169" t="str">
        <f t="shared" si="17"/>
        <v/>
      </c>
      <c r="AG16" s="169" t="str">
        <f t="shared" si="17"/>
        <v/>
      </c>
      <c r="AH16" s="169" t="str">
        <f t="shared" si="17"/>
        <v/>
      </c>
      <c r="AI16" s="169" t="str">
        <f t="shared" si="17"/>
        <v/>
      </c>
      <c r="AJ16" s="169" t="str">
        <f t="shared" si="17"/>
        <v/>
      </c>
      <c r="AK16" s="169" t="str">
        <f t="shared" si="17"/>
        <v/>
      </c>
      <c r="AL16" s="169" t="str">
        <f t="shared" si="17"/>
        <v/>
      </c>
      <c r="AM16" s="169" t="str">
        <f t="shared" si="17"/>
        <v/>
      </c>
      <c r="AN16" s="169" t="str">
        <f t="shared" si="17"/>
        <v/>
      </c>
      <c r="AO16" s="169" t="str">
        <f t="shared" si="17"/>
        <v/>
      </c>
      <c r="AP16" s="169" t="str">
        <f t="shared" si="16"/>
        <v/>
      </c>
      <c r="AQ16" s="169" t="str">
        <f t="shared" si="16"/>
        <v/>
      </c>
      <c r="AR16" s="169" t="str">
        <f t="shared" si="16"/>
        <v/>
      </c>
      <c r="AS16" s="169" t="str">
        <f t="shared" si="16"/>
        <v/>
      </c>
      <c r="AT16" s="169" t="str">
        <f t="shared" si="16"/>
        <v/>
      </c>
      <c r="AU16" s="169" t="str">
        <f t="shared" si="16"/>
        <v/>
      </c>
      <c r="AV16" s="169" t="str">
        <f t="shared" si="16"/>
        <v/>
      </c>
      <c r="AW16" s="169" t="str">
        <f t="shared" si="16"/>
        <v/>
      </c>
      <c r="AX16" s="169" t="str">
        <f t="shared" si="16"/>
        <v/>
      </c>
      <c r="AY16" s="169" t="str">
        <f t="shared" si="16"/>
        <v/>
      </c>
      <c r="AZ16" s="169" t="str">
        <f t="shared" si="16"/>
        <v/>
      </c>
      <c r="BA16" s="169" t="str">
        <f t="shared" si="16"/>
        <v/>
      </c>
      <c r="BB16" s="169" t="str">
        <f t="shared" si="16"/>
        <v/>
      </c>
      <c r="BC16" s="169" t="str">
        <f t="shared" si="16"/>
        <v/>
      </c>
      <c r="BD16" s="169" t="str">
        <f t="shared" si="16"/>
        <v/>
      </c>
      <c r="BE16" s="169" t="str">
        <f t="shared" si="16"/>
        <v/>
      </c>
      <c r="BF16" s="169" t="str">
        <f t="shared" si="16"/>
        <v/>
      </c>
      <c r="BG16" s="169" t="str">
        <f t="shared" si="16"/>
        <v/>
      </c>
      <c r="BH16" s="169" t="str">
        <f t="shared" si="16"/>
        <v/>
      </c>
      <c r="BI16" s="169" t="str">
        <f t="shared" si="16"/>
        <v/>
      </c>
      <c r="BJ16" s="169" t="str">
        <f t="shared" si="16"/>
        <v/>
      </c>
      <c r="BK16" s="169" t="str">
        <f t="shared" si="16"/>
        <v/>
      </c>
      <c r="BL16" s="169" t="str">
        <f t="shared" si="16"/>
        <v/>
      </c>
      <c r="BM16" s="169" t="str">
        <f t="shared" si="16"/>
        <v/>
      </c>
      <c r="BN16" s="169" t="str">
        <f t="shared" si="16"/>
        <v/>
      </c>
      <c r="BO16" s="169"/>
      <c r="BP16" s="170"/>
      <c r="BQ16" s="171">
        <f t="shared" si="11"/>
        <v>14</v>
      </c>
      <c r="BR16" s="172">
        <f t="shared" ca="1" si="12"/>
        <v>-28</v>
      </c>
      <c r="BS16" s="173">
        <f t="shared" si="13"/>
        <v>0</v>
      </c>
    </row>
    <row r="17" spans="1:71" s="174" customFormat="1" ht="33.65" customHeight="1" x14ac:dyDescent="0.25">
      <c r="A17" s="175">
        <f t="shared" si="15"/>
        <v>9</v>
      </c>
      <c r="B17" s="181" t="s">
        <v>230</v>
      </c>
      <c r="C17" s="165">
        <v>200</v>
      </c>
      <c r="D17" s="176" t="s">
        <v>236</v>
      </c>
      <c r="E17" s="199">
        <v>46069</v>
      </c>
      <c r="F17" s="199">
        <v>46081</v>
      </c>
      <c r="G17" s="178">
        <v>0</v>
      </c>
      <c r="H17" s="177"/>
      <c r="I17" s="168" t="str">
        <f t="shared" ca="1" si="14"/>
        <v>En Proceso</v>
      </c>
      <c r="J17" s="169" t="str">
        <f t="shared" si="17"/>
        <v/>
      </c>
      <c r="K17" s="169" t="str">
        <f t="shared" si="17"/>
        <v/>
      </c>
      <c r="L17" s="169" t="str">
        <f t="shared" si="17"/>
        <v/>
      </c>
      <c r="M17" s="169" t="str">
        <f t="shared" si="17"/>
        <v/>
      </c>
      <c r="N17" s="169" t="str">
        <f t="shared" si="17"/>
        <v/>
      </c>
      <c r="O17" s="169" t="str">
        <f t="shared" si="17"/>
        <v/>
      </c>
      <c r="P17" s="169" t="str">
        <f t="shared" si="17"/>
        <v>m</v>
      </c>
      <c r="Q17" s="169" t="str">
        <f t="shared" si="17"/>
        <v>m</v>
      </c>
      <c r="R17" s="169" t="str">
        <f t="shared" si="17"/>
        <v>m</v>
      </c>
      <c r="S17" s="169" t="str">
        <f t="shared" si="17"/>
        <v/>
      </c>
      <c r="T17" s="169" t="str">
        <f t="shared" si="17"/>
        <v/>
      </c>
      <c r="U17" s="169" t="str">
        <f t="shared" si="17"/>
        <v/>
      </c>
      <c r="V17" s="169" t="str">
        <f t="shared" si="17"/>
        <v/>
      </c>
      <c r="W17" s="169" t="str">
        <f t="shared" si="17"/>
        <v/>
      </c>
      <c r="X17" s="169" t="str">
        <f t="shared" si="17"/>
        <v/>
      </c>
      <c r="Y17" s="169" t="str">
        <f t="shared" si="17"/>
        <v/>
      </c>
      <c r="Z17" s="169" t="str">
        <f t="shared" si="17"/>
        <v/>
      </c>
      <c r="AA17" s="169" t="str">
        <f t="shared" si="17"/>
        <v/>
      </c>
      <c r="AB17" s="169" t="str">
        <f t="shared" si="17"/>
        <v/>
      </c>
      <c r="AC17" s="169" t="str">
        <f t="shared" si="17"/>
        <v/>
      </c>
      <c r="AD17" s="169" t="str">
        <f t="shared" si="17"/>
        <v/>
      </c>
      <c r="AE17" s="169" t="str">
        <f t="shared" si="17"/>
        <v/>
      </c>
      <c r="AF17" s="169" t="str">
        <f t="shared" si="17"/>
        <v/>
      </c>
      <c r="AG17" s="169" t="str">
        <f t="shared" si="17"/>
        <v/>
      </c>
      <c r="AH17" s="169" t="str">
        <f t="shared" si="17"/>
        <v/>
      </c>
      <c r="AI17" s="169" t="str">
        <f t="shared" si="17"/>
        <v/>
      </c>
      <c r="AJ17" s="169" t="str">
        <f t="shared" si="17"/>
        <v/>
      </c>
      <c r="AK17" s="169" t="str">
        <f t="shared" si="17"/>
        <v/>
      </c>
      <c r="AL17" s="169" t="str">
        <f t="shared" si="17"/>
        <v/>
      </c>
      <c r="AM17" s="169" t="str">
        <f t="shared" si="17"/>
        <v/>
      </c>
      <c r="AN17" s="169" t="str">
        <f t="shared" si="17"/>
        <v/>
      </c>
      <c r="AO17" s="169" t="str">
        <f t="shared" si="17"/>
        <v/>
      </c>
      <c r="AP17" s="169" t="str">
        <f t="shared" si="16"/>
        <v/>
      </c>
      <c r="AQ17" s="169" t="str">
        <f t="shared" si="16"/>
        <v/>
      </c>
      <c r="AR17" s="169" t="str">
        <f t="shared" si="16"/>
        <v/>
      </c>
      <c r="AS17" s="169" t="str">
        <f t="shared" si="16"/>
        <v/>
      </c>
      <c r="AT17" s="169" t="str">
        <f t="shared" si="16"/>
        <v/>
      </c>
      <c r="AU17" s="169" t="str">
        <f t="shared" si="16"/>
        <v/>
      </c>
      <c r="AV17" s="169" t="str">
        <f t="shared" si="16"/>
        <v/>
      </c>
      <c r="AW17" s="169" t="str">
        <f t="shared" si="16"/>
        <v/>
      </c>
      <c r="AX17" s="169" t="str">
        <f t="shared" si="16"/>
        <v/>
      </c>
      <c r="AY17" s="169" t="str">
        <f t="shared" si="16"/>
        <v/>
      </c>
      <c r="AZ17" s="169" t="str">
        <f t="shared" si="16"/>
        <v/>
      </c>
      <c r="BA17" s="169" t="str">
        <f t="shared" si="16"/>
        <v/>
      </c>
      <c r="BB17" s="169" t="str">
        <f t="shared" si="16"/>
        <v/>
      </c>
      <c r="BC17" s="169" t="str">
        <f t="shared" si="16"/>
        <v/>
      </c>
      <c r="BD17" s="169" t="str">
        <f t="shared" si="16"/>
        <v/>
      </c>
      <c r="BE17" s="169" t="str">
        <f t="shared" si="16"/>
        <v/>
      </c>
      <c r="BF17" s="169" t="str">
        <f t="shared" si="16"/>
        <v/>
      </c>
      <c r="BG17" s="169" t="str">
        <f t="shared" si="16"/>
        <v/>
      </c>
      <c r="BH17" s="169" t="str">
        <f t="shared" si="16"/>
        <v/>
      </c>
      <c r="BI17" s="169" t="str">
        <f t="shared" si="16"/>
        <v/>
      </c>
      <c r="BJ17" s="169" t="str">
        <f t="shared" si="16"/>
        <v/>
      </c>
      <c r="BK17" s="169" t="str">
        <f t="shared" si="16"/>
        <v/>
      </c>
      <c r="BL17" s="169" t="str">
        <f t="shared" si="16"/>
        <v/>
      </c>
      <c r="BM17" s="169" t="str">
        <f t="shared" si="16"/>
        <v/>
      </c>
      <c r="BN17" s="169" t="str">
        <f t="shared" si="16"/>
        <v/>
      </c>
      <c r="BO17" s="169"/>
      <c r="BP17" s="170"/>
      <c r="BQ17" s="171">
        <f t="shared" si="11"/>
        <v>12</v>
      </c>
      <c r="BR17" s="172">
        <f t="shared" ca="1" si="12"/>
        <v>-41</v>
      </c>
      <c r="BS17" s="173">
        <f t="shared" si="13"/>
        <v>0</v>
      </c>
    </row>
    <row r="18" spans="1:71" s="174" customFormat="1" ht="33.65" customHeight="1" x14ac:dyDescent="0.25">
      <c r="A18" s="175">
        <f t="shared" si="15"/>
        <v>10</v>
      </c>
      <c r="B18" s="181" t="s">
        <v>231</v>
      </c>
      <c r="C18" s="165">
        <v>1890</v>
      </c>
      <c r="D18" s="176" t="s">
        <v>238</v>
      </c>
      <c r="E18" s="199">
        <v>46082</v>
      </c>
      <c r="F18" s="199">
        <v>46111</v>
      </c>
      <c r="G18" s="178">
        <v>0</v>
      </c>
      <c r="H18" s="177"/>
      <c r="I18" s="168" t="str">
        <f t="shared" ca="1" si="14"/>
        <v>En Proceso</v>
      </c>
      <c r="J18" s="169" t="str">
        <f t="shared" si="17"/>
        <v/>
      </c>
      <c r="K18" s="169" t="str">
        <f t="shared" si="17"/>
        <v/>
      </c>
      <c r="L18" s="169" t="str">
        <f t="shared" si="17"/>
        <v/>
      </c>
      <c r="M18" s="169" t="str">
        <f t="shared" si="17"/>
        <v/>
      </c>
      <c r="N18" s="169" t="str">
        <f t="shared" si="17"/>
        <v/>
      </c>
      <c r="O18" s="169" t="str">
        <f t="shared" si="17"/>
        <v/>
      </c>
      <c r="P18" s="169" t="str">
        <f t="shared" si="17"/>
        <v/>
      </c>
      <c r="Q18" s="169" t="str">
        <f t="shared" si="17"/>
        <v/>
      </c>
      <c r="R18" s="169" t="str">
        <f t="shared" si="17"/>
        <v>m</v>
      </c>
      <c r="S18" s="169" t="str">
        <f t="shared" si="17"/>
        <v>m</v>
      </c>
      <c r="T18" s="169" t="str">
        <f t="shared" si="17"/>
        <v>m</v>
      </c>
      <c r="U18" s="169" t="str">
        <f t="shared" si="17"/>
        <v>m</v>
      </c>
      <c r="V18" s="169" t="str">
        <f t="shared" si="17"/>
        <v>m</v>
      </c>
      <c r="W18" s="169" t="str">
        <f t="shared" si="17"/>
        <v/>
      </c>
      <c r="X18" s="169" t="str">
        <f t="shared" si="17"/>
        <v/>
      </c>
      <c r="Y18" s="169" t="str">
        <f t="shared" si="17"/>
        <v/>
      </c>
      <c r="Z18" s="169" t="str">
        <f t="shared" si="17"/>
        <v/>
      </c>
      <c r="AA18" s="169" t="str">
        <f t="shared" si="17"/>
        <v/>
      </c>
      <c r="AB18" s="169" t="str">
        <f t="shared" si="17"/>
        <v/>
      </c>
      <c r="AC18" s="169" t="str">
        <f t="shared" si="17"/>
        <v/>
      </c>
      <c r="AD18" s="169" t="str">
        <f t="shared" si="17"/>
        <v/>
      </c>
      <c r="AE18" s="169" t="str">
        <f t="shared" si="17"/>
        <v/>
      </c>
      <c r="AF18" s="169" t="str">
        <f t="shared" si="17"/>
        <v/>
      </c>
      <c r="AG18" s="169" t="str">
        <f t="shared" si="17"/>
        <v/>
      </c>
      <c r="AH18" s="169" t="str">
        <f t="shared" si="17"/>
        <v/>
      </c>
      <c r="AI18" s="169" t="str">
        <f t="shared" si="17"/>
        <v/>
      </c>
      <c r="AJ18" s="169" t="str">
        <f t="shared" si="17"/>
        <v/>
      </c>
      <c r="AK18" s="169" t="str">
        <f t="shared" si="17"/>
        <v/>
      </c>
      <c r="AL18" s="169" t="str">
        <f t="shared" si="17"/>
        <v/>
      </c>
      <c r="AM18" s="169" t="str">
        <f t="shared" si="17"/>
        <v/>
      </c>
      <c r="AN18" s="169" t="str">
        <f t="shared" si="17"/>
        <v/>
      </c>
      <c r="AO18" s="169" t="str">
        <f t="shared" si="17"/>
        <v/>
      </c>
      <c r="AP18" s="169" t="str">
        <f t="shared" si="16"/>
        <v/>
      </c>
      <c r="AQ18" s="169" t="str">
        <f t="shared" si="16"/>
        <v/>
      </c>
      <c r="AR18" s="169" t="str">
        <f t="shared" si="16"/>
        <v/>
      </c>
      <c r="AS18" s="169" t="str">
        <f t="shared" si="16"/>
        <v/>
      </c>
      <c r="AT18" s="169" t="str">
        <f t="shared" si="16"/>
        <v/>
      </c>
      <c r="AU18" s="169" t="str">
        <f t="shared" si="16"/>
        <v/>
      </c>
      <c r="AV18" s="169" t="str">
        <f t="shared" si="16"/>
        <v/>
      </c>
      <c r="AW18" s="169" t="str">
        <f t="shared" si="16"/>
        <v/>
      </c>
      <c r="AX18" s="169" t="str">
        <f t="shared" si="16"/>
        <v/>
      </c>
      <c r="AY18" s="169" t="str">
        <f t="shared" si="16"/>
        <v/>
      </c>
      <c r="AZ18" s="169" t="str">
        <f t="shared" si="16"/>
        <v/>
      </c>
      <c r="BA18" s="169" t="str">
        <f t="shared" si="16"/>
        <v/>
      </c>
      <c r="BB18" s="169" t="str">
        <f t="shared" si="16"/>
        <v/>
      </c>
      <c r="BC18" s="169" t="str">
        <f t="shared" si="16"/>
        <v/>
      </c>
      <c r="BD18" s="169" t="str">
        <f t="shared" si="16"/>
        <v/>
      </c>
      <c r="BE18" s="169" t="str">
        <f t="shared" si="16"/>
        <v/>
      </c>
      <c r="BF18" s="169" t="str">
        <f t="shared" si="16"/>
        <v/>
      </c>
      <c r="BG18" s="169" t="str">
        <f t="shared" si="16"/>
        <v/>
      </c>
      <c r="BH18" s="169" t="str">
        <f t="shared" si="16"/>
        <v/>
      </c>
      <c r="BI18" s="169" t="str">
        <f t="shared" si="16"/>
        <v/>
      </c>
      <c r="BJ18" s="169" t="str">
        <f t="shared" si="16"/>
        <v/>
      </c>
      <c r="BK18" s="169" t="str">
        <f t="shared" si="16"/>
        <v/>
      </c>
      <c r="BL18" s="169" t="str">
        <f t="shared" si="16"/>
        <v/>
      </c>
      <c r="BM18" s="169" t="str">
        <f t="shared" si="16"/>
        <v/>
      </c>
      <c r="BN18" s="169" t="str">
        <f t="shared" si="16"/>
        <v/>
      </c>
      <c r="BO18" s="169"/>
      <c r="BP18" s="170"/>
      <c r="BQ18" s="171">
        <f t="shared" si="11"/>
        <v>29</v>
      </c>
      <c r="BR18" s="172">
        <f t="shared" ca="1" si="12"/>
        <v>-71</v>
      </c>
      <c r="BS18" s="173">
        <f t="shared" si="13"/>
        <v>0</v>
      </c>
    </row>
    <row r="19" spans="1:71" s="174" customFormat="1" ht="33.65" customHeight="1" x14ac:dyDescent="0.25">
      <c r="A19" s="175">
        <f t="shared" si="15"/>
        <v>11</v>
      </c>
      <c r="B19" s="181" t="s">
        <v>232</v>
      </c>
      <c r="C19" s="165">
        <v>400</v>
      </c>
      <c r="D19" s="176" t="s">
        <v>238</v>
      </c>
      <c r="E19" s="199">
        <v>46113</v>
      </c>
      <c r="F19" s="199">
        <v>46127</v>
      </c>
      <c r="G19" s="178">
        <v>0</v>
      </c>
      <c r="H19" s="177"/>
      <c r="I19" s="168" t="str">
        <f t="shared" ca="1" si="14"/>
        <v>En Proceso</v>
      </c>
      <c r="J19" s="169" t="str">
        <f t="shared" si="17"/>
        <v/>
      </c>
      <c r="K19" s="169" t="str">
        <f t="shared" si="17"/>
        <v/>
      </c>
      <c r="L19" s="169" t="str">
        <f t="shared" si="17"/>
        <v/>
      </c>
      <c r="M19" s="169" t="str">
        <f t="shared" si="17"/>
        <v/>
      </c>
      <c r="N19" s="169" t="str">
        <f t="shared" si="17"/>
        <v/>
      </c>
      <c r="O19" s="169" t="str">
        <f t="shared" si="17"/>
        <v/>
      </c>
      <c r="P19" s="169" t="str">
        <f t="shared" si="17"/>
        <v/>
      </c>
      <c r="Q19" s="169" t="str">
        <f t="shared" si="17"/>
        <v/>
      </c>
      <c r="R19" s="169" t="str">
        <f t="shared" si="17"/>
        <v/>
      </c>
      <c r="S19" s="169" t="str">
        <f t="shared" si="17"/>
        <v/>
      </c>
      <c r="T19" s="169" t="str">
        <f t="shared" si="17"/>
        <v/>
      </c>
      <c r="U19" s="169" t="str">
        <f t="shared" si="17"/>
        <v/>
      </c>
      <c r="V19" s="169" t="str">
        <f t="shared" si="17"/>
        <v>m</v>
      </c>
      <c r="W19" s="169" t="str">
        <f t="shared" si="17"/>
        <v>m</v>
      </c>
      <c r="X19" s="169" t="str">
        <f t="shared" si="17"/>
        <v>m</v>
      </c>
      <c r="Y19" s="169" t="str">
        <f t="shared" si="17"/>
        <v/>
      </c>
      <c r="Z19" s="169" t="str">
        <f t="shared" si="17"/>
        <v/>
      </c>
      <c r="AA19" s="169" t="str">
        <f t="shared" si="17"/>
        <v/>
      </c>
      <c r="AB19" s="169" t="str">
        <f t="shared" si="17"/>
        <v/>
      </c>
      <c r="AC19" s="169" t="str">
        <f t="shared" si="17"/>
        <v/>
      </c>
      <c r="AD19" s="169" t="str">
        <f t="shared" si="17"/>
        <v/>
      </c>
      <c r="AE19" s="169" t="str">
        <f t="shared" si="17"/>
        <v/>
      </c>
      <c r="AF19" s="169" t="str">
        <f t="shared" si="17"/>
        <v/>
      </c>
      <c r="AG19" s="169" t="str">
        <f t="shared" si="17"/>
        <v/>
      </c>
      <c r="AH19" s="169" t="str">
        <f t="shared" si="17"/>
        <v/>
      </c>
      <c r="AI19" s="169" t="str">
        <f t="shared" si="17"/>
        <v/>
      </c>
      <c r="AJ19" s="169" t="str">
        <f t="shared" si="17"/>
        <v/>
      </c>
      <c r="AK19" s="169" t="str">
        <f t="shared" si="17"/>
        <v/>
      </c>
      <c r="AL19" s="169" t="str">
        <f t="shared" si="17"/>
        <v/>
      </c>
      <c r="AM19" s="169" t="str">
        <f t="shared" si="17"/>
        <v/>
      </c>
      <c r="AN19" s="169" t="str">
        <f t="shared" si="17"/>
        <v/>
      </c>
      <c r="AO19" s="169" t="str">
        <f t="shared" si="17"/>
        <v/>
      </c>
      <c r="AP19" s="169" t="str">
        <f t="shared" si="16"/>
        <v/>
      </c>
      <c r="AQ19" s="169" t="str">
        <f t="shared" si="16"/>
        <v/>
      </c>
      <c r="AR19" s="169" t="str">
        <f t="shared" si="16"/>
        <v/>
      </c>
      <c r="AS19" s="169" t="str">
        <f t="shared" si="16"/>
        <v/>
      </c>
      <c r="AT19" s="169" t="str">
        <f t="shared" si="16"/>
        <v/>
      </c>
      <c r="AU19" s="169" t="str">
        <f t="shared" si="16"/>
        <v/>
      </c>
      <c r="AV19" s="169" t="str">
        <f t="shared" si="16"/>
        <v/>
      </c>
      <c r="AW19" s="169" t="str">
        <f t="shared" si="16"/>
        <v/>
      </c>
      <c r="AX19" s="169" t="str">
        <f t="shared" si="16"/>
        <v/>
      </c>
      <c r="AY19" s="169" t="str">
        <f t="shared" si="16"/>
        <v/>
      </c>
      <c r="AZ19" s="169" t="str">
        <f t="shared" si="16"/>
        <v/>
      </c>
      <c r="BA19" s="169" t="str">
        <f t="shared" si="16"/>
        <v/>
      </c>
      <c r="BB19" s="169" t="str">
        <f t="shared" si="16"/>
        <v/>
      </c>
      <c r="BC19" s="169" t="str">
        <f t="shared" si="16"/>
        <v/>
      </c>
      <c r="BD19" s="169" t="str">
        <f t="shared" si="16"/>
        <v/>
      </c>
      <c r="BE19" s="169" t="str">
        <f t="shared" si="16"/>
        <v/>
      </c>
      <c r="BF19" s="169" t="str">
        <f t="shared" si="16"/>
        <v/>
      </c>
      <c r="BG19" s="169" t="str">
        <f t="shared" si="16"/>
        <v/>
      </c>
      <c r="BH19" s="169" t="str">
        <f t="shared" si="16"/>
        <v/>
      </c>
      <c r="BI19" s="169" t="str">
        <f t="shared" si="16"/>
        <v/>
      </c>
      <c r="BJ19" s="169" t="str">
        <f t="shared" si="16"/>
        <v/>
      </c>
      <c r="BK19" s="169" t="str">
        <f t="shared" si="16"/>
        <v/>
      </c>
      <c r="BL19" s="169" t="str">
        <f t="shared" si="16"/>
        <v/>
      </c>
      <c r="BM19" s="169" t="str">
        <f t="shared" si="16"/>
        <v/>
      </c>
      <c r="BN19" s="169" t="str">
        <f t="shared" si="16"/>
        <v/>
      </c>
      <c r="BO19" s="169"/>
      <c r="BP19" s="170"/>
      <c r="BQ19" s="171">
        <f t="shared" si="11"/>
        <v>14</v>
      </c>
      <c r="BR19" s="172">
        <f t="shared" ca="1" si="12"/>
        <v>-87</v>
      </c>
      <c r="BS19" s="173">
        <f t="shared" si="13"/>
        <v>0</v>
      </c>
    </row>
    <row r="20" spans="1:71" s="174" customFormat="1" ht="33.65" customHeight="1" x14ac:dyDescent="0.25">
      <c r="A20" s="175">
        <f t="shared" si="15"/>
        <v>12</v>
      </c>
      <c r="B20" s="181" t="s">
        <v>233</v>
      </c>
      <c r="C20" s="165">
        <v>80</v>
      </c>
      <c r="D20" s="176" t="s">
        <v>237</v>
      </c>
      <c r="E20" s="199">
        <v>46127</v>
      </c>
      <c r="F20" s="199">
        <v>46142</v>
      </c>
      <c r="G20" s="178">
        <v>0</v>
      </c>
      <c r="H20" s="177"/>
      <c r="I20" s="168" t="str">
        <f t="shared" ref="I20" ca="1" si="18">IF(G20="","",IF(BR20="","Terminado",(IF(BR20&lt;0,"En Proceso","Atrasado"))))</f>
        <v>En Proceso</v>
      </c>
      <c r="J20" s="169" t="str">
        <f t="shared" ref="J20:BN20" si="19">IF(1&lt;=1,IF(OR($E20&gt;=K$8,$F20&lt;J$8),"",IF(OR($E20+$BS20&gt;=J$8+7,AND($F20&lt;J$8+7,$G20=1)),"l","m")),"")</f>
        <v/>
      </c>
      <c r="K20" s="169" t="str">
        <f t="shared" si="19"/>
        <v/>
      </c>
      <c r="L20" s="169" t="str">
        <f t="shared" si="19"/>
        <v/>
      </c>
      <c r="M20" s="169" t="str">
        <f t="shared" si="19"/>
        <v/>
      </c>
      <c r="N20" s="169" t="str">
        <f t="shared" si="19"/>
        <v/>
      </c>
      <c r="O20" s="169" t="str">
        <f t="shared" si="19"/>
        <v/>
      </c>
      <c r="P20" s="169" t="str">
        <f t="shared" si="19"/>
        <v/>
      </c>
      <c r="Q20" s="169" t="str">
        <f t="shared" si="19"/>
        <v/>
      </c>
      <c r="R20" s="169" t="str">
        <f t="shared" si="19"/>
        <v/>
      </c>
      <c r="S20" s="169" t="str">
        <f t="shared" si="19"/>
        <v/>
      </c>
      <c r="T20" s="169" t="str">
        <f t="shared" si="19"/>
        <v/>
      </c>
      <c r="U20" s="169" t="str">
        <f t="shared" si="19"/>
        <v/>
      </c>
      <c r="V20" s="169" t="str">
        <f t="shared" si="19"/>
        <v/>
      </c>
      <c r="W20" s="169" t="str">
        <f t="shared" si="19"/>
        <v/>
      </c>
      <c r="X20" s="169" t="str">
        <f t="shared" si="19"/>
        <v>m</v>
      </c>
      <c r="Y20" s="169" t="str">
        <f t="shared" si="19"/>
        <v>m</v>
      </c>
      <c r="Z20" s="169" t="str">
        <f t="shared" si="19"/>
        <v>m</v>
      </c>
      <c r="AA20" s="169" t="str">
        <f t="shared" si="19"/>
        <v/>
      </c>
      <c r="AB20" s="169" t="str">
        <f t="shared" si="19"/>
        <v/>
      </c>
      <c r="AC20" s="169" t="str">
        <f t="shared" si="19"/>
        <v/>
      </c>
      <c r="AD20" s="169" t="str">
        <f t="shared" si="19"/>
        <v/>
      </c>
      <c r="AE20" s="169" t="str">
        <f t="shared" si="19"/>
        <v/>
      </c>
      <c r="AF20" s="169" t="str">
        <f t="shared" si="19"/>
        <v/>
      </c>
      <c r="AG20" s="169" t="str">
        <f t="shared" si="19"/>
        <v/>
      </c>
      <c r="AH20" s="169" t="str">
        <f t="shared" si="19"/>
        <v/>
      </c>
      <c r="AI20" s="169" t="str">
        <f t="shared" si="19"/>
        <v/>
      </c>
      <c r="AJ20" s="169" t="str">
        <f t="shared" si="19"/>
        <v/>
      </c>
      <c r="AK20" s="169" t="str">
        <f t="shared" si="19"/>
        <v/>
      </c>
      <c r="AL20" s="169" t="str">
        <f t="shared" si="19"/>
        <v/>
      </c>
      <c r="AM20" s="169" t="str">
        <f t="shared" si="19"/>
        <v/>
      </c>
      <c r="AN20" s="169" t="str">
        <f t="shared" si="19"/>
        <v/>
      </c>
      <c r="AO20" s="169" t="str">
        <f t="shared" si="19"/>
        <v/>
      </c>
      <c r="AP20" s="169" t="str">
        <f t="shared" si="19"/>
        <v/>
      </c>
      <c r="AQ20" s="169" t="str">
        <f t="shared" si="19"/>
        <v/>
      </c>
      <c r="AR20" s="169" t="str">
        <f t="shared" si="19"/>
        <v/>
      </c>
      <c r="AS20" s="169" t="str">
        <f t="shared" si="19"/>
        <v/>
      </c>
      <c r="AT20" s="169" t="str">
        <f t="shared" si="19"/>
        <v/>
      </c>
      <c r="AU20" s="169" t="str">
        <f t="shared" si="19"/>
        <v/>
      </c>
      <c r="AV20" s="169" t="str">
        <f t="shared" si="19"/>
        <v/>
      </c>
      <c r="AW20" s="169" t="str">
        <f t="shared" si="19"/>
        <v/>
      </c>
      <c r="AX20" s="169" t="str">
        <f t="shared" si="19"/>
        <v/>
      </c>
      <c r="AY20" s="169" t="str">
        <f t="shared" si="19"/>
        <v/>
      </c>
      <c r="AZ20" s="169" t="str">
        <f t="shared" si="19"/>
        <v/>
      </c>
      <c r="BA20" s="169" t="str">
        <f t="shared" si="19"/>
        <v/>
      </c>
      <c r="BB20" s="169" t="str">
        <f t="shared" si="19"/>
        <v/>
      </c>
      <c r="BC20" s="169" t="str">
        <f t="shared" si="19"/>
        <v/>
      </c>
      <c r="BD20" s="169" t="str">
        <f t="shared" si="19"/>
        <v/>
      </c>
      <c r="BE20" s="169" t="str">
        <f t="shared" si="19"/>
        <v/>
      </c>
      <c r="BF20" s="169" t="str">
        <f t="shared" si="19"/>
        <v/>
      </c>
      <c r="BG20" s="169" t="str">
        <f t="shared" si="19"/>
        <v/>
      </c>
      <c r="BH20" s="169" t="str">
        <f t="shared" si="19"/>
        <v/>
      </c>
      <c r="BI20" s="169" t="str">
        <f t="shared" si="19"/>
        <v/>
      </c>
      <c r="BJ20" s="169" t="str">
        <f t="shared" si="19"/>
        <v/>
      </c>
      <c r="BK20" s="169" t="str">
        <f t="shared" si="19"/>
        <v/>
      </c>
      <c r="BL20" s="169" t="str">
        <f t="shared" si="19"/>
        <v/>
      </c>
      <c r="BM20" s="169" t="str">
        <f t="shared" si="19"/>
        <v/>
      </c>
      <c r="BN20" s="169" t="str">
        <f t="shared" si="19"/>
        <v/>
      </c>
      <c r="BO20" s="169"/>
      <c r="BP20" s="170"/>
      <c r="BQ20" s="171">
        <f t="shared" ref="BQ20" si="20">INT(F20-E20)</f>
        <v>15</v>
      </c>
      <c r="BR20" s="172">
        <f t="shared" ref="BR20" ca="1" si="21">IF(H20="",($G$2-F20),"")</f>
        <v>-102</v>
      </c>
      <c r="BS20" s="173">
        <f t="shared" ref="BS20" si="22">BQ20*G20</f>
        <v>0</v>
      </c>
    </row>
    <row r="21" spans="1:71" s="174" customFormat="1" ht="33.65" customHeight="1" x14ac:dyDescent="0.25">
      <c r="A21" s="175">
        <f t="shared" si="15"/>
        <v>13</v>
      </c>
      <c r="B21" s="181" t="s">
        <v>234</v>
      </c>
      <c r="C21" s="165">
        <v>600</v>
      </c>
      <c r="D21" s="176" t="s">
        <v>236</v>
      </c>
      <c r="E21" s="199">
        <v>46132</v>
      </c>
      <c r="F21" s="199">
        <v>46162</v>
      </c>
      <c r="G21" s="178">
        <v>0</v>
      </c>
      <c r="H21" s="177"/>
      <c r="I21" s="168" t="str">
        <f t="shared" ca="1" si="14"/>
        <v>En Proceso</v>
      </c>
      <c r="J21" s="169" t="str">
        <f t="shared" si="17"/>
        <v/>
      </c>
      <c r="K21" s="169" t="str">
        <f t="shared" si="17"/>
        <v/>
      </c>
      <c r="L21" s="169" t="str">
        <f t="shared" si="17"/>
        <v/>
      </c>
      <c r="M21" s="169" t="str">
        <f t="shared" si="17"/>
        <v/>
      </c>
      <c r="N21" s="169" t="str">
        <f t="shared" si="17"/>
        <v/>
      </c>
      <c r="O21" s="169" t="str">
        <f t="shared" si="17"/>
        <v/>
      </c>
      <c r="P21" s="169" t="str">
        <f t="shared" si="17"/>
        <v/>
      </c>
      <c r="Q21" s="169" t="str">
        <f t="shared" si="17"/>
        <v/>
      </c>
      <c r="R21" s="169" t="str">
        <f t="shared" si="17"/>
        <v/>
      </c>
      <c r="S21" s="169" t="str">
        <f t="shared" si="17"/>
        <v/>
      </c>
      <c r="T21" s="169" t="str">
        <f t="shared" si="17"/>
        <v/>
      </c>
      <c r="U21" s="169" t="str">
        <f t="shared" si="17"/>
        <v/>
      </c>
      <c r="V21" s="169" t="str">
        <f t="shared" si="17"/>
        <v/>
      </c>
      <c r="W21" s="169" t="str">
        <f t="shared" si="17"/>
        <v/>
      </c>
      <c r="X21" s="169" t="str">
        <f t="shared" si="17"/>
        <v/>
      </c>
      <c r="Y21" s="169" t="str">
        <f t="shared" si="17"/>
        <v>m</v>
      </c>
      <c r="Z21" s="169" t="str">
        <f t="shared" si="17"/>
        <v>m</v>
      </c>
      <c r="AA21" s="169" t="str">
        <f t="shared" si="17"/>
        <v>m</v>
      </c>
      <c r="AB21" s="169" t="str">
        <f t="shared" si="17"/>
        <v>m</v>
      </c>
      <c r="AC21" s="169" t="str">
        <f t="shared" si="17"/>
        <v>m</v>
      </c>
      <c r="AD21" s="169" t="str">
        <f t="shared" si="17"/>
        <v/>
      </c>
      <c r="AE21" s="169" t="str">
        <f t="shared" si="17"/>
        <v/>
      </c>
      <c r="AF21" s="169" t="str">
        <f t="shared" si="17"/>
        <v/>
      </c>
      <c r="AG21" s="169" t="str">
        <f t="shared" si="17"/>
        <v/>
      </c>
      <c r="AH21" s="169" t="str">
        <f t="shared" si="17"/>
        <v/>
      </c>
      <c r="AI21" s="169" t="str">
        <f t="shared" si="17"/>
        <v/>
      </c>
      <c r="AJ21" s="169" t="str">
        <f t="shared" si="17"/>
        <v/>
      </c>
      <c r="AK21" s="169" t="str">
        <f t="shared" si="17"/>
        <v/>
      </c>
      <c r="AL21" s="169" t="str">
        <f t="shared" si="17"/>
        <v/>
      </c>
      <c r="AM21" s="169" t="str">
        <f t="shared" si="17"/>
        <v/>
      </c>
      <c r="AN21" s="169" t="str">
        <f t="shared" si="17"/>
        <v/>
      </c>
      <c r="AO21" s="169" t="str">
        <f t="shared" ref="AO21" si="23">IF(1&lt;=1,IF(OR($E21&gt;=AP$8,$F21&lt;AO$8),"",IF(OR($E21+$BS21&gt;=AO$8+7,AND($F21&lt;AO$8+7,$G21=1)),"l","m")),"")</f>
        <v/>
      </c>
      <c r="AP21" s="169" t="str">
        <f t="shared" si="16"/>
        <v/>
      </c>
      <c r="AQ21" s="169" t="str">
        <f t="shared" si="16"/>
        <v/>
      </c>
      <c r="AR21" s="169" t="str">
        <f t="shared" si="16"/>
        <v/>
      </c>
      <c r="AS21" s="169" t="str">
        <f t="shared" si="16"/>
        <v/>
      </c>
      <c r="AT21" s="169" t="str">
        <f t="shared" si="16"/>
        <v/>
      </c>
      <c r="AU21" s="169" t="str">
        <f t="shared" si="16"/>
        <v/>
      </c>
      <c r="AV21" s="169" t="str">
        <f t="shared" si="16"/>
        <v/>
      </c>
      <c r="AW21" s="169" t="str">
        <f t="shared" si="16"/>
        <v/>
      </c>
      <c r="AX21" s="169" t="str">
        <f t="shared" si="16"/>
        <v/>
      </c>
      <c r="AY21" s="169" t="str">
        <f t="shared" si="16"/>
        <v/>
      </c>
      <c r="AZ21" s="169" t="str">
        <f t="shared" si="16"/>
        <v/>
      </c>
      <c r="BA21" s="169" t="str">
        <f t="shared" si="16"/>
        <v/>
      </c>
      <c r="BB21" s="169" t="str">
        <f t="shared" si="16"/>
        <v/>
      </c>
      <c r="BC21" s="169" t="str">
        <f t="shared" si="16"/>
        <v/>
      </c>
      <c r="BD21" s="169" t="str">
        <f t="shared" si="16"/>
        <v/>
      </c>
      <c r="BE21" s="169" t="str">
        <f t="shared" si="16"/>
        <v/>
      </c>
      <c r="BF21" s="169" t="str">
        <f t="shared" si="16"/>
        <v/>
      </c>
      <c r="BG21" s="169" t="str">
        <f t="shared" si="16"/>
        <v/>
      </c>
      <c r="BH21" s="169" t="str">
        <f t="shared" si="16"/>
        <v/>
      </c>
      <c r="BI21" s="169" t="str">
        <f t="shared" si="16"/>
        <v/>
      </c>
      <c r="BJ21" s="169" t="str">
        <f t="shared" si="16"/>
        <v/>
      </c>
      <c r="BK21" s="169" t="str">
        <f t="shared" si="16"/>
        <v/>
      </c>
      <c r="BL21" s="169" t="str">
        <f t="shared" si="16"/>
        <v/>
      </c>
      <c r="BM21" s="169" t="str">
        <f t="shared" si="16"/>
        <v/>
      </c>
      <c r="BN21" s="169" t="str">
        <f t="shared" si="16"/>
        <v/>
      </c>
      <c r="BO21" s="169"/>
      <c r="BP21" s="170"/>
      <c r="BQ21" s="171">
        <f t="shared" si="11"/>
        <v>30</v>
      </c>
      <c r="BR21" s="172">
        <f t="shared" ca="1" si="12"/>
        <v>-122</v>
      </c>
      <c r="BS21" s="173">
        <f t="shared" si="13"/>
        <v>0</v>
      </c>
    </row>
    <row r="22" spans="1:71" s="174" customFormat="1" ht="33.65" customHeight="1" x14ac:dyDescent="0.25">
      <c r="A22" s="175">
        <f t="shared" si="15"/>
        <v>14</v>
      </c>
      <c r="B22" s="181" t="s">
        <v>235</v>
      </c>
      <c r="C22" s="165">
        <v>3500</v>
      </c>
      <c r="D22" s="176" t="s">
        <v>237</v>
      </c>
      <c r="E22" s="199">
        <v>46163</v>
      </c>
      <c r="F22" s="199">
        <v>46173</v>
      </c>
      <c r="G22" s="178">
        <v>0</v>
      </c>
      <c r="H22" s="177"/>
      <c r="I22" s="168" t="str">
        <f t="shared" ca="1" si="14"/>
        <v>En Proceso</v>
      </c>
      <c r="J22" s="169" t="str">
        <f t="shared" ref="J22:AO29" si="24">IF(1&lt;=1,IF(OR($E22&gt;=K$8,$F22&lt;J$8),"",IF(OR($E22+$BS22&gt;=J$8+7,AND($F22&lt;J$8+7,$G22=1)),"l","m")),"")</f>
        <v/>
      </c>
      <c r="K22" s="169" t="str">
        <f t="shared" si="24"/>
        <v/>
      </c>
      <c r="L22" s="169" t="str">
        <f t="shared" si="24"/>
        <v/>
      </c>
      <c r="M22" s="169" t="str">
        <f t="shared" si="24"/>
        <v/>
      </c>
      <c r="N22" s="169" t="str">
        <f t="shared" si="24"/>
        <v/>
      </c>
      <c r="O22" s="169" t="str">
        <f t="shared" si="24"/>
        <v/>
      </c>
      <c r="P22" s="169" t="str">
        <f t="shared" si="24"/>
        <v/>
      </c>
      <c r="Q22" s="169" t="str">
        <f t="shared" si="24"/>
        <v/>
      </c>
      <c r="R22" s="169" t="str">
        <f t="shared" si="24"/>
        <v/>
      </c>
      <c r="S22" s="169" t="str">
        <f t="shared" si="24"/>
        <v/>
      </c>
      <c r="T22" s="169" t="str">
        <f t="shared" si="24"/>
        <v/>
      </c>
      <c r="U22" s="169" t="str">
        <f t="shared" si="24"/>
        <v/>
      </c>
      <c r="V22" s="169" t="str">
        <f t="shared" si="24"/>
        <v/>
      </c>
      <c r="W22" s="169" t="str">
        <f t="shared" si="24"/>
        <v/>
      </c>
      <c r="X22" s="169" t="str">
        <f t="shared" si="24"/>
        <v/>
      </c>
      <c r="Y22" s="169" t="str">
        <f t="shared" si="24"/>
        <v/>
      </c>
      <c r="Z22" s="169" t="str">
        <f t="shared" si="24"/>
        <v/>
      </c>
      <c r="AA22" s="169" t="str">
        <f t="shared" si="24"/>
        <v/>
      </c>
      <c r="AB22" s="169" t="str">
        <f t="shared" si="24"/>
        <v/>
      </c>
      <c r="AC22" s="169" t="str">
        <f t="shared" si="24"/>
        <v>m</v>
      </c>
      <c r="AD22" s="169" t="str">
        <f t="shared" si="24"/>
        <v>m</v>
      </c>
      <c r="AE22" s="169" t="str">
        <f t="shared" si="24"/>
        <v>m</v>
      </c>
      <c r="AF22" s="169" t="str">
        <f t="shared" si="24"/>
        <v/>
      </c>
      <c r="AG22" s="169" t="str">
        <f t="shared" si="24"/>
        <v/>
      </c>
      <c r="AH22" s="169" t="str">
        <f t="shared" si="24"/>
        <v/>
      </c>
      <c r="AI22" s="169" t="str">
        <f t="shared" si="24"/>
        <v/>
      </c>
      <c r="AJ22" s="169" t="str">
        <f t="shared" si="24"/>
        <v/>
      </c>
      <c r="AK22" s="169" t="str">
        <f t="shared" si="24"/>
        <v/>
      </c>
      <c r="AL22" s="169" t="str">
        <f t="shared" si="24"/>
        <v/>
      </c>
      <c r="AM22" s="169" t="str">
        <f t="shared" si="24"/>
        <v/>
      </c>
      <c r="AN22" s="169" t="str">
        <f t="shared" si="24"/>
        <v/>
      </c>
      <c r="AO22" s="169" t="str">
        <f t="shared" si="24"/>
        <v/>
      </c>
      <c r="AP22" s="169" t="str">
        <f t="shared" si="16"/>
        <v/>
      </c>
      <c r="AQ22" s="169" t="str">
        <f t="shared" si="16"/>
        <v/>
      </c>
      <c r="AR22" s="169" t="str">
        <f t="shared" si="16"/>
        <v/>
      </c>
      <c r="AS22" s="169" t="str">
        <f t="shared" si="16"/>
        <v/>
      </c>
      <c r="AT22" s="169" t="str">
        <f t="shared" si="16"/>
        <v/>
      </c>
      <c r="AU22" s="169" t="str">
        <f t="shared" si="16"/>
        <v/>
      </c>
      <c r="AV22" s="169" t="str">
        <f t="shared" si="16"/>
        <v/>
      </c>
      <c r="AW22" s="169" t="str">
        <f t="shared" si="16"/>
        <v/>
      </c>
      <c r="AX22" s="169" t="str">
        <f t="shared" si="16"/>
        <v/>
      </c>
      <c r="AY22" s="169" t="str">
        <f t="shared" si="16"/>
        <v/>
      </c>
      <c r="AZ22" s="169" t="str">
        <f t="shared" si="16"/>
        <v/>
      </c>
      <c r="BA22" s="169" t="str">
        <f t="shared" si="16"/>
        <v/>
      </c>
      <c r="BB22" s="169" t="str">
        <f t="shared" si="16"/>
        <v/>
      </c>
      <c r="BC22" s="169" t="str">
        <f t="shared" si="16"/>
        <v/>
      </c>
      <c r="BD22" s="169" t="str">
        <f t="shared" si="16"/>
        <v/>
      </c>
      <c r="BE22" s="169" t="str">
        <f t="shared" si="16"/>
        <v/>
      </c>
      <c r="BF22" s="169" t="str">
        <f t="shared" si="16"/>
        <v/>
      </c>
      <c r="BG22" s="169" t="str">
        <f t="shared" si="16"/>
        <v/>
      </c>
      <c r="BH22" s="169" t="str">
        <f t="shared" si="16"/>
        <v/>
      </c>
      <c r="BI22" s="169" t="str">
        <f t="shared" si="16"/>
        <v/>
      </c>
      <c r="BJ22" s="169" t="str">
        <f t="shared" si="16"/>
        <v/>
      </c>
      <c r="BK22" s="169" t="str">
        <f t="shared" si="16"/>
        <v/>
      </c>
      <c r="BL22" s="169" t="str">
        <f t="shared" si="16"/>
        <v/>
      </c>
      <c r="BM22" s="169" t="str">
        <f t="shared" si="16"/>
        <v/>
      </c>
      <c r="BN22" s="169" t="str">
        <f t="shared" si="16"/>
        <v/>
      </c>
      <c r="BO22" s="169"/>
      <c r="BP22" s="170"/>
      <c r="BQ22" s="171">
        <f t="shared" si="11"/>
        <v>10</v>
      </c>
      <c r="BR22" s="172">
        <f t="shared" ca="1" si="12"/>
        <v>-133</v>
      </c>
      <c r="BS22" s="173">
        <f t="shared" si="13"/>
        <v>0</v>
      </c>
    </row>
    <row r="23" spans="1:71" s="174" customFormat="1" ht="33.65" customHeight="1" x14ac:dyDescent="0.25">
      <c r="A23" s="175">
        <f t="shared" si="15"/>
        <v>15</v>
      </c>
      <c r="B23" s="181"/>
      <c r="C23" s="165"/>
      <c r="D23" s="176"/>
      <c r="E23" s="199"/>
      <c r="F23" s="199"/>
      <c r="G23" s="178"/>
      <c r="H23" s="177"/>
      <c r="I23" s="168" t="str">
        <f t="shared" si="14"/>
        <v/>
      </c>
      <c r="J23" s="169" t="str">
        <f t="shared" si="24"/>
        <v/>
      </c>
      <c r="K23" s="169" t="str">
        <f t="shared" si="24"/>
        <v/>
      </c>
      <c r="L23" s="169" t="str">
        <f t="shared" si="24"/>
        <v/>
      </c>
      <c r="M23" s="169" t="str">
        <f t="shared" si="24"/>
        <v/>
      </c>
      <c r="N23" s="169" t="str">
        <f t="shared" si="24"/>
        <v/>
      </c>
      <c r="O23" s="169" t="str">
        <f t="shared" si="24"/>
        <v/>
      </c>
      <c r="P23" s="169" t="str">
        <f t="shared" si="24"/>
        <v/>
      </c>
      <c r="Q23" s="169" t="str">
        <f t="shared" si="24"/>
        <v/>
      </c>
      <c r="R23" s="169" t="str">
        <f t="shared" si="24"/>
        <v/>
      </c>
      <c r="S23" s="169" t="str">
        <f t="shared" si="24"/>
        <v/>
      </c>
      <c r="T23" s="169" t="str">
        <f t="shared" si="24"/>
        <v/>
      </c>
      <c r="U23" s="169" t="str">
        <f t="shared" si="24"/>
        <v/>
      </c>
      <c r="V23" s="169" t="str">
        <f t="shared" si="24"/>
        <v/>
      </c>
      <c r="W23" s="169" t="str">
        <f t="shared" si="24"/>
        <v/>
      </c>
      <c r="X23" s="169" t="str">
        <f t="shared" si="24"/>
        <v/>
      </c>
      <c r="Y23" s="169" t="str">
        <f t="shared" si="24"/>
        <v/>
      </c>
      <c r="Z23" s="169" t="str">
        <f t="shared" si="24"/>
        <v/>
      </c>
      <c r="AA23" s="169" t="str">
        <f t="shared" si="24"/>
        <v/>
      </c>
      <c r="AB23" s="169" t="str">
        <f t="shared" si="24"/>
        <v/>
      </c>
      <c r="AC23" s="169" t="str">
        <f t="shared" si="24"/>
        <v/>
      </c>
      <c r="AD23" s="169" t="str">
        <f t="shared" si="24"/>
        <v/>
      </c>
      <c r="AE23" s="169" t="str">
        <f t="shared" si="24"/>
        <v/>
      </c>
      <c r="AF23" s="169" t="str">
        <f t="shared" si="24"/>
        <v/>
      </c>
      <c r="AG23" s="169" t="str">
        <f t="shared" si="24"/>
        <v/>
      </c>
      <c r="AH23" s="169" t="str">
        <f t="shared" si="24"/>
        <v/>
      </c>
      <c r="AI23" s="169" t="str">
        <f t="shared" si="24"/>
        <v/>
      </c>
      <c r="AJ23" s="169" t="str">
        <f t="shared" si="24"/>
        <v/>
      </c>
      <c r="AK23" s="169" t="str">
        <f t="shared" si="24"/>
        <v/>
      </c>
      <c r="AL23" s="169" t="str">
        <f t="shared" si="24"/>
        <v/>
      </c>
      <c r="AM23" s="169" t="str">
        <f t="shared" si="24"/>
        <v/>
      </c>
      <c r="AN23" s="169" t="str">
        <f t="shared" si="24"/>
        <v/>
      </c>
      <c r="AO23" s="169" t="str">
        <f t="shared" si="24"/>
        <v/>
      </c>
      <c r="AP23" s="169" t="str">
        <f t="shared" ref="AP23:BN33" si="25">IF(1&lt;=1,IF(OR($E23&gt;=AQ$8,$F23&lt;AP$8),"",IF(OR($E23+$BS23&gt;=AP$8+7,AND($F23&lt;AP$8+7,$G23=1)),"l","m")),"")</f>
        <v/>
      </c>
      <c r="AQ23" s="169" t="str">
        <f t="shared" si="25"/>
        <v/>
      </c>
      <c r="AR23" s="169" t="str">
        <f t="shared" si="25"/>
        <v/>
      </c>
      <c r="AS23" s="169" t="str">
        <f t="shared" si="25"/>
        <v/>
      </c>
      <c r="AT23" s="169" t="str">
        <f t="shared" si="25"/>
        <v/>
      </c>
      <c r="AU23" s="169" t="str">
        <f t="shared" si="25"/>
        <v/>
      </c>
      <c r="AV23" s="169" t="str">
        <f t="shared" si="25"/>
        <v/>
      </c>
      <c r="AW23" s="169" t="str">
        <f t="shared" si="25"/>
        <v/>
      </c>
      <c r="AX23" s="169" t="str">
        <f t="shared" si="25"/>
        <v/>
      </c>
      <c r="AY23" s="169" t="str">
        <f t="shared" si="25"/>
        <v/>
      </c>
      <c r="AZ23" s="169" t="str">
        <f t="shared" si="25"/>
        <v/>
      </c>
      <c r="BA23" s="169" t="str">
        <f t="shared" si="25"/>
        <v/>
      </c>
      <c r="BB23" s="169" t="str">
        <f t="shared" si="25"/>
        <v/>
      </c>
      <c r="BC23" s="169" t="str">
        <f t="shared" si="25"/>
        <v/>
      </c>
      <c r="BD23" s="169" t="str">
        <f t="shared" si="25"/>
        <v/>
      </c>
      <c r="BE23" s="169" t="str">
        <f t="shared" si="25"/>
        <v/>
      </c>
      <c r="BF23" s="169" t="str">
        <f t="shared" si="25"/>
        <v/>
      </c>
      <c r="BG23" s="169" t="str">
        <f t="shared" si="25"/>
        <v/>
      </c>
      <c r="BH23" s="169" t="str">
        <f t="shared" si="25"/>
        <v/>
      </c>
      <c r="BI23" s="169" t="str">
        <f t="shared" si="25"/>
        <v/>
      </c>
      <c r="BJ23" s="169" t="str">
        <f t="shared" si="25"/>
        <v/>
      </c>
      <c r="BK23" s="169" t="str">
        <f t="shared" si="25"/>
        <v/>
      </c>
      <c r="BL23" s="169" t="str">
        <f t="shared" si="25"/>
        <v/>
      </c>
      <c r="BM23" s="169" t="str">
        <f t="shared" si="25"/>
        <v/>
      </c>
      <c r="BN23" s="169" t="str">
        <f t="shared" si="25"/>
        <v/>
      </c>
      <c r="BO23" s="169"/>
      <c r="BP23" s="170"/>
      <c r="BQ23" s="171">
        <f t="shared" si="11"/>
        <v>0</v>
      </c>
      <c r="BR23" s="172">
        <f t="shared" ca="1" si="12"/>
        <v>46040</v>
      </c>
      <c r="BS23" s="173">
        <f t="shared" si="13"/>
        <v>0</v>
      </c>
    </row>
    <row r="24" spans="1:71" s="174" customFormat="1" ht="33.65" customHeight="1" x14ac:dyDescent="0.25">
      <c r="A24" s="175">
        <f t="shared" si="15"/>
        <v>16</v>
      </c>
      <c r="B24" s="181"/>
      <c r="C24" s="165"/>
      <c r="D24" s="176"/>
      <c r="E24" s="199"/>
      <c r="F24" s="199"/>
      <c r="G24" s="178"/>
      <c r="H24" s="177"/>
      <c r="I24" s="168" t="str">
        <f t="shared" si="14"/>
        <v/>
      </c>
      <c r="J24" s="169" t="str">
        <f t="shared" si="24"/>
        <v/>
      </c>
      <c r="K24" s="169" t="str">
        <f t="shared" si="24"/>
        <v/>
      </c>
      <c r="L24" s="169" t="str">
        <f t="shared" si="24"/>
        <v/>
      </c>
      <c r="M24" s="169" t="str">
        <f t="shared" si="24"/>
        <v/>
      </c>
      <c r="N24" s="169" t="str">
        <f t="shared" si="24"/>
        <v/>
      </c>
      <c r="O24" s="169" t="str">
        <f t="shared" si="24"/>
        <v/>
      </c>
      <c r="P24" s="169" t="str">
        <f t="shared" si="24"/>
        <v/>
      </c>
      <c r="Q24" s="169" t="str">
        <f t="shared" si="24"/>
        <v/>
      </c>
      <c r="R24" s="169" t="str">
        <f t="shared" si="24"/>
        <v/>
      </c>
      <c r="S24" s="169" t="str">
        <f t="shared" si="24"/>
        <v/>
      </c>
      <c r="T24" s="169" t="str">
        <f t="shared" si="24"/>
        <v/>
      </c>
      <c r="U24" s="169" t="str">
        <f t="shared" si="24"/>
        <v/>
      </c>
      <c r="V24" s="169" t="str">
        <f t="shared" si="24"/>
        <v/>
      </c>
      <c r="W24" s="169" t="str">
        <f t="shared" si="24"/>
        <v/>
      </c>
      <c r="X24" s="169" t="str">
        <f t="shared" si="24"/>
        <v/>
      </c>
      <c r="Y24" s="169" t="str">
        <f t="shared" si="24"/>
        <v/>
      </c>
      <c r="Z24" s="169" t="str">
        <f t="shared" si="24"/>
        <v/>
      </c>
      <c r="AA24" s="169" t="str">
        <f t="shared" si="24"/>
        <v/>
      </c>
      <c r="AB24" s="169" t="str">
        <f t="shared" si="24"/>
        <v/>
      </c>
      <c r="AC24" s="169" t="str">
        <f t="shared" si="24"/>
        <v/>
      </c>
      <c r="AD24" s="169" t="str">
        <f t="shared" si="24"/>
        <v/>
      </c>
      <c r="AE24" s="169" t="str">
        <f t="shared" si="24"/>
        <v/>
      </c>
      <c r="AF24" s="169" t="str">
        <f t="shared" si="24"/>
        <v/>
      </c>
      <c r="AG24" s="169" t="str">
        <f t="shared" si="24"/>
        <v/>
      </c>
      <c r="AH24" s="169" t="str">
        <f t="shared" si="24"/>
        <v/>
      </c>
      <c r="AI24" s="169" t="str">
        <f t="shared" si="24"/>
        <v/>
      </c>
      <c r="AJ24" s="169" t="str">
        <f t="shared" si="24"/>
        <v/>
      </c>
      <c r="AK24" s="169" t="str">
        <f t="shared" si="24"/>
        <v/>
      </c>
      <c r="AL24" s="169" t="str">
        <f t="shared" si="24"/>
        <v/>
      </c>
      <c r="AM24" s="169" t="str">
        <f t="shared" si="24"/>
        <v/>
      </c>
      <c r="AN24" s="169" t="str">
        <f t="shared" si="24"/>
        <v/>
      </c>
      <c r="AO24" s="169" t="str">
        <f t="shared" si="24"/>
        <v/>
      </c>
      <c r="AP24" s="169" t="str">
        <f t="shared" si="25"/>
        <v/>
      </c>
      <c r="AQ24" s="169" t="str">
        <f t="shared" si="25"/>
        <v/>
      </c>
      <c r="AR24" s="169" t="str">
        <f t="shared" si="25"/>
        <v/>
      </c>
      <c r="AS24" s="169" t="str">
        <f t="shared" si="25"/>
        <v/>
      </c>
      <c r="AT24" s="169" t="str">
        <f t="shared" si="25"/>
        <v/>
      </c>
      <c r="AU24" s="169" t="str">
        <f t="shared" si="25"/>
        <v/>
      </c>
      <c r="AV24" s="169" t="str">
        <f t="shared" si="25"/>
        <v/>
      </c>
      <c r="AW24" s="169" t="str">
        <f t="shared" si="25"/>
        <v/>
      </c>
      <c r="AX24" s="169" t="str">
        <f t="shared" si="25"/>
        <v/>
      </c>
      <c r="AY24" s="169" t="str">
        <f t="shared" si="25"/>
        <v/>
      </c>
      <c r="AZ24" s="169" t="str">
        <f t="shared" si="25"/>
        <v/>
      </c>
      <c r="BA24" s="169" t="str">
        <f t="shared" si="25"/>
        <v/>
      </c>
      <c r="BB24" s="169" t="str">
        <f t="shared" si="25"/>
        <v/>
      </c>
      <c r="BC24" s="169" t="str">
        <f t="shared" si="25"/>
        <v/>
      </c>
      <c r="BD24" s="169" t="str">
        <f t="shared" si="25"/>
        <v/>
      </c>
      <c r="BE24" s="169" t="str">
        <f t="shared" si="25"/>
        <v/>
      </c>
      <c r="BF24" s="169" t="str">
        <f t="shared" si="25"/>
        <v/>
      </c>
      <c r="BG24" s="169" t="str">
        <f t="shared" si="25"/>
        <v/>
      </c>
      <c r="BH24" s="169" t="str">
        <f t="shared" si="25"/>
        <v/>
      </c>
      <c r="BI24" s="169" t="str">
        <f t="shared" si="25"/>
        <v/>
      </c>
      <c r="BJ24" s="169" t="str">
        <f t="shared" si="25"/>
        <v/>
      </c>
      <c r="BK24" s="169" t="str">
        <f t="shared" si="25"/>
        <v/>
      </c>
      <c r="BL24" s="169" t="str">
        <f t="shared" si="25"/>
        <v/>
      </c>
      <c r="BM24" s="169" t="str">
        <f t="shared" si="25"/>
        <v/>
      </c>
      <c r="BN24" s="169" t="str">
        <f t="shared" si="25"/>
        <v/>
      </c>
      <c r="BO24" s="169"/>
      <c r="BP24" s="170"/>
      <c r="BQ24" s="171">
        <f t="shared" si="11"/>
        <v>0</v>
      </c>
      <c r="BR24" s="172">
        <f t="shared" ca="1" si="12"/>
        <v>46040</v>
      </c>
      <c r="BS24" s="173">
        <f t="shared" si="13"/>
        <v>0</v>
      </c>
    </row>
    <row r="25" spans="1:71" s="174" customFormat="1" ht="33.65" customHeight="1" x14ac:dyDescent="0.25">
      <c r="A25" s="175">
        <f t="shared" si="15"/>
        <v>17</v>
      </c>
      <c r="B25" s="181"/>
      <c r="C25" s="165"/>
      <c r="D25" s="176"/>
      <c r="E25" s="199"/>
      <c r="F25" s="199"/>
      <c r="G25" s="178"/>
      <c r="H25" s="177"/>
      <c r="I25" s="168" t="str">
        <f t="shared" si="14"/>
        <v/>
      </c>
      <c r="J25" s="169" t="str">
        <f t="shared" si="24"/>
        <v/>
      </c>
      <c r="K25" s="169" t="str">
        <f t="shared" si="24"/>
        <v/>
      </c>
      <c r="L25" s="169" t="str">
        <f t="shared" si="24"/>
        <v/>
      </c>
      <c r="M25" s="169" t="str">
        <f t="shared" si="24"/>
        <v/>
      </c>
      <c r="N25" s="169" t="str">
        <f t="shared" si="24"/>
        <v/>
      </c>
      <c r="O25" s="169" t="str">
        <f t="shared" si="24"/>
        <v/>
      </c>
      <c r="P25" s="169" t="str">
        <f t="shared" si="24"/>
        <v/>
      </c>
      <c r="Q25" s="169" t="str">
        <f t="shared" si="24"/>
        <v/>
      </c>
      <c r="R25" s="169" t="str">
        <f t="shared" si="24"/>
        <v/>
      </c>
      <c r="S25" s="169" t="str">
        <f t="shared" si="24"/>
        <v/>
      </c>
      <c r="T25" s="169" t="str">
        <f t="shared" si="24"/>
        <v/>
      </c>
      <c r="U25" s="169" t="str">
        <f t="shared" si="24"/>
        <v/>
      </c>
      <c r="V25" s="169" t="str">
        <f t="shared" si="24"/>
        <v/>
      </c>
      <c r="W25" s="169" t="str">
        <f t="shared" si="24"/>
        <v/>
      </c>
      <c r="X25" s="169" t="str">
        <f t="shared" si="24"/>
        <v/>
      </c>
      <c r="Y25" s="169" t="str">
        <f t="shared" si="24"/>
        <v/>
      </c>
      <c r="Z25" s="169" t="str">
        <f t="shared" si="24"/>
        <v/>
      </c>
      <c r="AA25" s="169" t="str">
        <f t="shared" si="24"/>
        <v/>
      </c>
      <c r="AB25" s="169" t="str">
        <f t="shared" si="24"/>
        <v/>
      </c>
      <c r="AC25" s="169" t="str">
        <f t="shared" si="24"/>
        <v/>
      </c>
      <c r="AD25" s="169" t="str">
        <f t="shared" si="24"/>
        <v/>
      </c>
      <c r="AE25" s="169" t="str">
        <f t="shared" si="24"/>
        <v/>
      </c>
      <c r="AF25" s="169" t="str">
        <f t="shared" si="24"/>
        <v/>
      </c>
      <c r="AG25" s="169" t="str">
        <f t="shared" si="24"/>
        <v/>
      </c>
      <c r="AH25" s="169" t="str">
        <f t="shared" si="24"/>
        <v/>
      </c>
      <c r="AI25" s="169" t="str">
        <f t="shared" si="24"/>
        <v/>
      </c>
      <c r="AJ25" s="169" t="str">
        <f t="shared" si="24"/>
        <v/>
      </c>
      <c r="AK25" s="169" t="str">
        <f t="shared" si="24"/>
        <v/>
      </c>
      <c r="AL25" s="169" t="str">
        <f t="shared" si="24"/>
        <v/>
      </c>
      <c r="AM25" s="169" t="str">
        <f t="shared" si="24"/>
        <v/>
      </c>
      <c r="AN25" s="169" t="str">
        <f t="shared" si="24"/>
        <v/>
      </c>
      <c r="AO25" s="169" t="str">
        <f t="shared" si="24"/>
        <v/>
      </c>
      <c r="AP25" s="169" t="str">
        <f t="shared" si="25"/>
        <v/>
      </c>
      <c r="AQ25" s="169" t="str">
        <f t="shared" si="25"/>
        <v/>
      </c>
      <c r="AR25" s="169" t="str">
        <f t="shared" si="25"/>
        <v/>
      </c>
      <c r="AS25" s="169" t="str">
        <f t="shared" si="25"/>
        <v/>
      </c>
      <c r="AT25" s="169" t="str">
        <f t="shared" si="25"/>
        <v/>
      </c>
      <c r="AU25" s="169" t="str">
        <f t="shared" si="25"/>
        <v/>
      </c>
      <c r="AV25" s="169" t="str">
        <f t="shared" si="25"/>
        <v/>
      </c>
      <c r="AW25" s="169" t="str">
        <f t="shared" si="25"/>
        <v/>
      </c>
      <c r="AX25" s="169" t="str">
        <f t="shared" si="25"/>
        <v/>
      </c>
      <c r="AY25" s="169" t="str">
        <f t="shared" si="25"/>
        <v/>
      </c>
      <c r="AZ25" s="169" t="str">
        <f t="shared" si="25"/>
        <v/>
      </c>
      <c r="BA25" s="169" t="str">
        <f t="shared" si="25"/>
        <v/>
      </c>
      <c r="BB25" s="169" t="str">
        <f t="shared" si="25"/>
        <v/>
      </c>
      <c r="BC25" s="169" t="str">
        <f t="shared" si="25"/>
        <v/>
      </c>
      <c r="BD25" s="169" t="str">
        <f t="shared" si="25"/>
        <v/>
      </c>
      <c r="BE25" s="169" t="str">
        <f t="shared" si="25"/>
        <v/>
      </c>
      <c r="BF25" s="169" t="str">
        <f t="shared" si="25"/>
        <v/>
      </c>
      <c r="BG25" s="169" t="str">
        <f t="shared" si="25"/>
        <v/>
      </c>
      <c r="BH25" s="169" t="str">
        <f t="shared" si="25"/>
        <v/>
      </c>
      <c r="BI25" s="169" t="str">
        <f t="shared" si="25"/>
        <v/>
      </c>
      <c r="BJ25" s="169" t="str">
        <f t="shared" si="25"/>
        <v/>
      </c>
      <c r="BK25" s="169" t="str">
        <f t="shared" si="25"/>
        <v/>
      </c>
      <c r="BL25" s="169" t="str">
        <f t="shared" si="25"/>
        <v/>
      </c>
      <c r="BM25" s="169" t="str">
        <f t="shared" si="25"/>
        <v/>
      </c>
      <c r="BN25" s="169" t="str">
        <f t="shared" si="25"/>
        <v/>
      </c>
      <c r="BO25" s="169"/>
      <c r="BP25" s="170"/>
      <c r="BQ25" s="171">
        <f t="shared" si="11"/>
        <v>0</v>
      </c>
      <c r="BR25" s="172">
        <f t="shared" ca="1" si="12"/>
        <v>46040</v>
      </c>
      <c r="BS25" s="173">
        <f t="shared" si="13"/>
        <v>0</v>
      </c>
    </row>
    <row r="26" spans="1:71" s="174" customFormat="1" ht="33.65" customHeight="1" x14ac:dyDescent="0.25">
      <c r="A26" s="175">
        <f t="shared" si="15"/>
        <v>18</v>
      </c>
      <c r="B26" s="181"/>
      <c r="C26" s="165"/>
      <c r="D26" s="176"/>
      <c r="E26" s="199"/>
      <c r="F26" s="199"/>
      <c r="G26" s="178"/>
      <c r="H26" s="177"/>
      <c r="I26" s="168" t="str">
        <f t="shared" si="14"/>
        <v/>
      </c>
      <c r="J26" s="169" t="str">
        <f t="shared" si="24"/>
        <v/>
      </c>
      <c r="K26" s="169" t="str">
        <f t="shared" si="24"/>
        <v/>
      </c>
      <c r="L26" s="169" t="str">
        <f t="shared" si="24"/>
        <v/>
      </c>
      <c r="M26" s="169" t="str">
        <f t="shared" si="24"/>
        <v/>
      </c>
      <c r="N26" s="169" t="str">
        <f t="shared" si="24"/>
        <v/>
      </c>
      <c r="O26" s="169" t="str">
        <f t="shared" si="24"/>
        <v/>
      </c>
      <c r="P26" s="169" t="str">
        <f t="shared" si="24"/>
        <v/>
      </c>
      <c r="Q26" s="169" t="str">
        <f t="shared" si="24"/>
        <v/>
      </c>
      <c r="R26" s="169" t="str">
        <f t="shared" si="24"/>
        <v/>
      </c>
      <c r="S26" s="169" t="str">
        <f t="shared" si="24"/>
        <v/>
      </c>
      <c r="T26" s="169" t="str">
        <f t="shared" si="24"/>
        <v/>
      </c>
      <c r="U26" s="169" t="str">
        <f t="shared" si="24"/>
        <v/>
      </c>
      <c r="V26" s="169" t="str">
        <f t="shared" si="24"/>
        <v/>
      </c>
      <c r="W26" s="169" t="str">
        <f t="shared" si="24"/>
        <v/>
      </c>
      <c r="X26" s="169" t="str">
        <f t="shared" si="24"/>
        <v/>
      </c>
      <c r="Y26" s="169" t="str">
        <f t="shared" si="24"/>
        <v/>
      </c>
      <c r="Z26" s="169" t="str">
        <f t="shared" si="24"/>
        <v/>
      </c>
      <c r="AA26" s="169" t="str">
        <f t="shared" si="24"/>
        <v/>
      </c>
      <c r="AB26" s="169" t="str">
        <f t="shared" si="24"/>
        <v/>
      </c>
      <c r="AC26" s="169" t="str">
        <f t="shared" si="24"/>
        <v/>
      </c>
      <c r="AD26" s="169" t="str">
        <f t="shared" si="24"/>
        <v/>
      </c>
      <c r="AE26" s="169" t="str">
        <f t="shared" si="24"/>
        <v/>
      </c>
      <c r="AF26" s="169" t="str">
        <f t="shared" si="24"/>
        <v/>
      </c>
      <c r="AG26" s="169" t="str">
        <f t="shared" si="24"/>
        <v/>
      </c>
      <c r="AH26" s="169" t="str">
        <f t="shared" si="24"/>
        <v/>
      </c>
      <c r="AI26" s="169" t="str">
        <f t="shared" si="24"/>
        <v/>
      </c>
      <c r="AJ26" s="169" t="str">
        <f t="shared" si="24"/>
        <v/>
      </c>
      <c r="AK26" s="169" t="str">
        <f t="shared" si="24"/>
        <v/>
      </c>
      <c r="AL26" s="169" t="str">
        <f t="shared" si="24"/>
        <v/>
      </c>
      <c r="AM26" s="169" t="str">
        <f t="shared" si="24"/>
        <v/>
      </c>
      <c r="AN26" s="169" t="str">
        <f t="shared" si="24"/>
        <v/>
      </c>
      <c r="AO26" s="169" t="str">
        <f t="shared" si="24"/>
        <v/>
      </c>
      <c r="AP26" s="169" t="str">
        <f t="shared" si="25"/>
        <v/>
      </c>
      <c r="AQ26" s="169" t="str">
        <f t="shared" si="25"/>
        <v/>
      </c>
      <c r="AR26" s="169" t="str">
        <f t="shared" si="25"/>
        <v/>
      </c>
      <c r="AS26" s="169" t="str">
        <f t="shared" si="25"/>
        <v/>
      </c>
      <c r="AT26" s="169" t="str">
        <f t="shared" si="25"/>
        <v/>
      </c>
      <c r="AU26" s="169" t="str">
        <f t="shared" si="25"/>
        <v/>
      </c>
      <c r="AV26" s="169" t="str">
        <f t="shared" si="25"/>
        <v/>
      </c>
      <c r="AW26" s="169" t="str">
        <f t="shared" si="25"/>
        <v/>
      </c>
      <c r="AX26" s="169" t="str">
        <f t="shared" si="25"/>
        <v/>
      </c>
      <c r="AY26" s="169" t="str">
        <f t="shared" si="25"/>
        <v/>
      </c>
      <c r="AZ26" s="169" t="str">
        <f t="shared" si="25"/>
        <v/>
      </c>
      <c r="BA26" s="169" t="str">
        <f t="shared" si="25"/>
        <v/>
      </c>
      <c r="BB26" s="169" t="str">
        <f t="shared" si="25"/>
        <v/>
      </c>
      <c r="BC26" s="169" t="str">
        <f t="shared" si="25"/>
        <v/>
      </c>
      <c r="BD26" s="169" t="str">
        <f t="shared" si="25"/>
        <v/>
      </c>
      <c r="BE26" s="169" t="str">
        <f t="shared" si="25"/>
        <v/>
      </c>
      <c r="BF26" s="169" t="str">
        <f t="shared" si="25"/>
        <v/>
      </c>
      <c r="BG26" s="169" t="str">
        <f t="shared" si="25"/>
        <v/>
      </c>
      <c r="BH26" s="169" t="str">
        <f t="shared" si="25"/>
        <v/>
      </c>
      <c r="BI26" s="169" t="str">
        <f t="shared" si="25"/>
        <v/>
      </c>
      <c r="BJ26" s="169" t="str">
        <f t="shared" si="25"/>
        <v/>
      </c>
      <c r="BK26" s="169" t="str">
        <f t="shared" si="25"/>
        <v/>
      </c>
      <c r="BL26" s="169" t="str">
        <f t="shared" si="25"/>
        <v/>
      </c>
      <c r="BM26" s="169" t="str">
        <f t="shared" si="25"/>
        <v/>
      </c>
      <c r="BN26" s="169" t="str">
        <f t="shared" si="25"/>
        <v/>
      </c>
      <c r="BO26" s="169"/>
      <c r="BP26" s="170"/>
      <c r="BQ26" s="171">
        <f t="shared" si="11"/>
        <v>0</v>
      </c>
      <c r="BR26" s="172">
        <f t="shared" ca="1" si="12"/>
        <v>46040</v>
      </c>
      <c r="BS26" s="173">
        <f t="shared" si="13"/>
        <v>0</v>
      </c>
    </row>
    <row r="27" spans="1:71" s="174" customFormat="1" ht="33.65" customHeight="1" x14ac:dyDescent="0.25">
      <c r="A27" s="175">
        <f t="shared" si="15"/>
        <v>19</v>
      </c>
      <c r="B27" s="181"/>
      <c r="C27" s="165"/>
      <c r="D27" s="176"/>
      <c r="E27" s="199"/>
      <c r="F27" s="199"/>
      <c r="G27" s="178"/>
      <c r="H27" s="177"/>
      <c r="I27" s="168" t="str">
        <f t="shared" si="14"/>
        <v/>
      </c>
      <c r="J27" s="169" t="str">
        <f t="shared" si="24"/>
        <v/>
      </c>
      <c r="K27" s="169" t="str">
        <f t="shared" si="24"/>
        <v/>
      </c>
      <c r="L27" s="169" t="str">
        <f t="shared" si="24"/>
        <v/>
      </c>
      <c r="M27" s="169" t="str">
        <f t="shared" si="24"/>
        <v/>
      </c>
      <c r="N27" s="169" t="str">
        <f t="shared" si="24"/>
        <v/>
      </c>
      <c r="O27" s="169" t="str">
        <f t="shared" si="24"/>
        <v/>
      </c>
      <c r="P27" s="169" t="str">
        <f t="shared" si="24"/>
        <v/>
      </c>
      <c r="Q27" s="169" t="str">
        <f t="shared" si="24"/>
        <v/>
      </c>
      <c r="R27" s="169" t="str">
        <f t="shared" si="24"/>
        <v/>
      </c>
      <c r="S27" s="169" t="str">
        <f t="shared" si="24"/>
        <v/>
      </c>
      <c r="T27" s="169" t="str">
        <f t="shared" si="24"/>
        <v/>
      </c>
      <c r="U27" s="169" t="str">
        <f t="shared" si="24"/>
        <v/>
      </c>
      <c r="V27" s="169" t="str">
        <f t="shared" si="24"/>
        <v/>
      </c>
      <c r="W27" s="169" t="str">
        <f t="shared" si="24"/>
        <v/>
      </c>
      <c r="X27" s="169" t="str">
        <f t="shared" si="24"/>
        <v/>
      </c>
      <c r="Y27" s="169" t="str">
        <f t="shared" si="24"/>
        <v/>
      </c>
      <c r="Z27" s="169" t="str">
        <f t="shared" si="24"/>
        <v/>
      </c>
      <c r="AA27" s="169" t="str">
        <f t="shared" si="24"/>
        <v/>
      </c>
      <c r="AB27" s="169" t="str">
        <f t="shared" si="24"/>
        <v/>
      </c>
      <c r="AC27" s="169" t="str">
        <f t="shared" si="24"/>
        <v/>
      </c>
      <c r="AD27" s="169" t="str">
        <f t="shared" si="24"/>
        <v/>
      </c>
      <c r="AE27" s="169" t="str">
        <f t="shared" si="24"/>
        <v/>
      </c>
      <c r="AF27" s="169" t="str">
        <f t="shared" si="24"/>
        <v/>
      </c>
      <c r="AG27" s="169" t="str">
        <f t="shared" si="24"/>
        <v/>
      </c>
      <c r="AH27" s="169" t="str">
        <f t="shared" si="24"/>
        <v/>
      </c>
      <c r="AI27" s="169" t="str">
        <f t="shared" si="24"/>
        <v/>
      </c>
      <c r="AJ27" s="169" t="str">
        <f t="shared" si="24"/>
        <v/>
      </c>
      <c r="AK27" s="169" t="str">
        <f t="shared" si="24"/>
        <v/>
      </c>
      <c r="AL27" s="169" t="str">
        <f t="shared" si="24"/>
        <v/>
      </c>
      <c r="AM27" s="169" t="str">
        <f t="shared" si="24"/>
        <v/>
      </c>
      <c r="AN27" s="169" t="str">
        <f t="shared" si="24"/>
        <v/>
      </c>
      <c r="AO27" s="169" t="str">
        <f t="shared" si="24"/>
        <v/>
      </c>
      <c r="AP27" s="169" t="str">
        <f t="shared" si="25"/>
        <v/>
      </c>
      <c r="AQ27" s="169" t="str">
        <f t="shared" si="25"/>
        <v/>
      </c>
      <c r="AR27" s="169" t="str">
        <f t="shared" si="25"/>
        <v/>
      </c>
      <c r="AS27" s="169" t="str">
        <f t="shared" si="25"/>
        <v/>
      </c>
      <c r="AT27" s="169" t="str">
        <f t="shared" si="25"/>
        <v/>
      </c>
      <c r="AU27" s="169" t="str">
        <f t="shared" si="25"/>
        <v/>
      </c>
      <c r="AV27" s="169" t="str">
        <f t="shared" si="25"/>
        <v/>
      </c>
      <c r="AW27" s="169" t="str">
        <f t="shared" si="25"/>
        <v/>
      </c>
      <c r="AX27" s="169" t="str">
        <f t="shared" si="25"/>
        <v/>
      </c>
      <c r="AY27" s="169" t="str">
        <f t="shared" si="25"/>
        <v/>
      </c>
      <c r="AZ27" s="169" t="str">
        <f t="shared" si="25"/>
        <v/>
      </c>
      <c r="BA27" s="169" t="str">
        <f t="shared" si="25"/>
        <v/>
      </c>
      <c r="BB27" s="169" t="str">
        <f t="shared" si="25"/>
        <v/>
      </c>
      <c r="BC27" s="169" t="str">
        <f t="shared" si="25"/>
        <v/>
      </c>
      <c r="BD27" s="169" t="str">
        <f t="shared" si="25"/>
        <v/>
      </c>
      <c r="BE27" s="169" t="str">
        <f t="shared" si="25"/>
        <v/>
      </c>
      <c r="BF27" s="169" t="str">
        <f t="shared" si="25"/>
        <v/>
      </c>
      <c r="BG27" s="169" t="str">
        <f t="shared" si="25"/>
        <v/>
      </c>
      <c r="BH27" s="169" t="str">
        <f t="shared" si="25"/>
        <v/>
      </c>
      <c r="BI27" s="169" t="str">
        <f t="shared" si="25"/>
        <v/>
      </c>
      <c r="BJ27" s="169" t="str">
        <f t="shared" si="25"/>
        <v/>
      </c>
      <c r="BK27" s="169" t="str">
        <f t="shared" si="25"/>
        <v/>
      </c>
      <c r="BL27" s="169" t="str">
        <f t="shared" si="25"/>
        <v/>
      </c>
      <c r="BM27" s="169" t="str">
        <f t="shared" si="25"/>
        <v/>
      </c>
      <c r="BN27" s="169" t="str">
        <f t="shared" si="25"/>
        <v/>
      </c>
      <c r="BO27" s="169"/>
      <c r="BP27" s="170"/>
      <c r="BQ27" s="171">
        <f t="shared" si="11"/>
        <v>0</v>
      </c>
      <c r="BR27" s="172">
        <f t="shared" ca="1" si="12"/>
        <v>46040</v>
      </c>
      <c r="BS27" s="173">
        <f t="shared" si="13"/>
        <v>0</v>
      </c>
    </row>
    <row r="28" spans="1:71" s="174" customFormat="1" ht="33.65" customHeight="1" x14ac:dyDescent="0.25">
      <c r="A28" s="175">
        <f t="shared" si="15"/>
        <v>20</v>
      </c>
      <c r="B28" s="181"/>
      <c r="C28" s="165"/>
      <c r="D28" s="176"/>
      <c r="E28" s="199"/>
      <c r="F28" s="199"/>
      <c r="G28" s="178"/>
      <c r="H28" s="177"/>
      <c r="I28" s="168" t="str">
        <f t="shared" si="14"/>
        <v/>
      </c>
      <c r="J28" s="169" t="str">
        <f t="shared" si="24"/>
        <v/>
      </c>
      <c r="K28" s="169" t="str">
        <f t="shared" si="24"/>
        <v/>
      </c>
      <c r="L28" s="169" t="str">
        <f t="shared" si="24"/>
        <v/>
      </c>
      <c r="M28" s="169" t="str">
        <f t="shared" si="24"/>
        <v/>
      </c>
      <c r="N28" s="169" t="str">
        <f t="shared" si="24"/>
        <v/>
      </c>
      <c r="O28" s="169" t="str">
        <f t="shared" si="24"/>
        <v/>
      </c>
      <c r="P28" s="169" t="str">
        <f t="shared" si="24"/>
        <v/>
      </c>
      <c r="Q28" s="169" t="str">
        <f t="shared" si="24"/>
        <v/>
      </c>
      <c r="R28" s="169" t="str">
        <f t="shared" si="24"/>
        <v/>
      </c>
      <c r="S28" s="169" t="str">
        <f t="shared" si="24"/>
        <v/>
      </c>
      <c r="T28" s="169" t="str">
        <f t="shared" si="24"/>
        <v/>
      </c>
      <c r="U28" s="169" t="str">
        <f t="shared" si="24"/>
        <v/>
      </c>
      <c r="V28" s="169" t="str">
        <f t="shared" si="24"/>
        <v/>
      </c>
      <c r="W28" s="169" t="str">
        <f t="shared" si="24"/>
        <v/>
      </c>
      <c r="X28" s="169" t="str">
        <f t="shared" si="24"/>
        <v/>
      </c>
      <c r="Y28" s="169" t="str">
        <f t="shared" si="24"/>
        <v/>
      </c>
      <c r="Z28" s="169" t="str">
        <f t="shared" si="24"/>
        <v/>
      </c>
      <c r="AA28" s="169" t="str">
        <f t="shared" si="24"/>
        <v/>
      </c>
      <c r="AB28" s="169" t="str">
        <f t="shared" si="24"/>
        <v/>
      </c>
      <c r="AC28" s="169" t="str">
        <f t="shared" si="24"/>
        <v/>
      </c>
      <c r="AD28" s="169" t="str">
        <f t="shared" si="24"/>
        <v/>
      </c>
      <c r="AE28" s="169" t="str">
        <f t="shared" si="24"/>
        <v/>
      </c>
      <c r="AF28" s="169" t="str">
        <f t="shared" si="24"/>
        <v/>
      </c>
      <c r="AG28" s="169" t="str">
        <f t="shared" si="24"/>
        <v/>
      </c>
      <c r="AH28" s="169" t="str">
        <f t="shared" si="24"/>
        <v/>
      </c>
      <c r="AI28" s="169" t="str">
        <f t="shared" si="24"/>
        <v/>
      </c>
      <c r="AJ28" s="169" t="str">
        <f t="shared" si="24"/>
        <v/>
      </c>
      <c r="AK28" s="169" t="str">
        <f t="shared" si="24"/>
        <v/>
      </c>
      <c r="AL28" s="169" t="str">
        <f t="shared" si="24"/>
        <v/>
      </c>
      <c r="AM28" s="169" t="str">
        <f t="shared" si="24"/>
        <v/>
      </c>
      <c r="AN28" s="169" t="str">
        <f t="shared" si="24"/>
        <v/>
      </c>
      <c r="AO28" s="169" t="str">
        <f t="shared" si="24"/>
        <v/>
      </c>
      <c r="AP28" s="169" t="str">
        <f t="shared" si="25"/>
        <v/>
      </c>
      <c r="AQ28" s="169" t="str">
        <f t="shared" si="25"/>
        <v/>
      </c>
      <c r="AR28" s="169" t="str">
        <f t="shared" si="25"/>
        <v/>
      </c>
      <c r="AS28" s="169" t="str">
        <f t="shared" si="25"/>
        <v/>
      </c>
      <c r="AT28" s="169" t="str">
        <f t="shared" si="25"/>
        <v/>
      </c>
      <c r="AU28" s="169" t="str">
        <f t="shared" si="25"/>
        <v/>
      </c>
      <c r="AV28" s="169" t="str">
        <f t="shared" si="25"/>
        <v/>
      </c>
      <c r="AW28" s="169" t="str">
        <f t="shared" si="25"/>
        <v/>
      </c>
      <c r="AX28" s="169" t="str">
        <f t="shared" si="25"/>
        <v/>
      </c>
      <c r="AY28" s="169" t="str">
        <f t="shared" si="25"/>
        <v/>
      </c>
      <c r="AZ28" s="169" t="str">
        <f t="shared" si="25"/>
        <v/>
      </c>
      <c r="BA28" s="169" t="str">
        <f t="shared" si="25"/>
        <v/>
      </c>
      <c r="BB28" s="169" t="str">
        <f t="shared" si="25"/>
        <v/>
      </c>
      <c r="BC28" s="169" t="str">
        <f t="shared" si="25"/>
        <v/>
      </c>
      <c r="BD28" s="169" t="str">
        <f t="shared" si="25"/>
        <v/>
      </c>
      <c r="BE28" s="169" t="str">
        <f t="shared" si="25"/>
        <v/>
      </c>
      <c r="BF28" s="169" t="str">
        <f t="shared" si="25"/>
        <v/>
      </c>
      <c r="BG28" s="169" t="str">
        <f t="shared" si="25"/>
        <v/>
      </c>
      <c r="BH28" s="169" t="str">
        <f t="shared" si="25"/>
        <v/>
      </c>
      <c r="BI28" s="169" t="str">
        <f t="shared" si="25"/>
        <v/>
      </c>
      <c r="BJ28" s="169" t="str">
        <f t="shared" si="25"/>
        <v/>
      </c>
      <c r="BK28" s="169" t="str">
        <f t="shared" si="25"/>
        <v/>
      </c>
      <c r="BL28" s="169" t="str">
        <f t="shared" si="25"/>
        <v/>
      </c>
      <c r="BM28" s="169" t="str">
        <f t="shared" si="25"/>
        <v/>
      </c>
      <c r="BN28" s="169" t="str">
        <f t="shared" si="25"/>
        <v/>
      </c>
      <c r="BO28" s="169"/>
      <c r="BP28" s="170"/>
      <c r="BQ28" s="171">
        <f t="shared" si="11"/>
        <v>0</v>
      </c>
      <c r="BR28" s="172">
        <f t="shared" ca="1" si="12"/>
        <v>46040</v>
      </c>
      <c r="BS28" s="173">
        <f t="shared" si="13"/>
        <v>0</v>
      </c>
    </row>
    <row r="29" spans="1:71" s="174" customFormat="1" ht="33.65" customHeight="1" x14ac:dyDescent="0.25">
      <c r="A29" s="175">
        <f t="shared" si="15"/>
        <v>21</v>
      </c>
      <c r="B29" s="181"/>
      <c r="C29" s="165"/>
      <c r="D29" s="176"/>
      <c r="E29" s="199"/>
      <c r="F29" s="199"/>
      <c r="G29" s="178"/>
      <c r="H29" s="177"/>
      <c r="I29" s="168" t="str">
        <f t="shared" si="14"/>
        <v/>
      </c>
      <c r="J29" s="169" t="str">
        <f t="shared" si="24"/>
        <v/>
      </c>
      <c r="K29" s="169" t="str">
        <f t="shared" si="24"/>
        <v/>
      </c>
      <c r="L29" s="169" t="str">
        <f t="shared" si="24"/>
        <v/>
      </c>
      <c r="M29" s="169" t="str">
        <f t="shared" si="24"/>
        <v/>
      </c>
      <c r="N29" s="169" t="str">
        <f t="shared" si="24"/>
        <v/>
      </c>
      <c r="O29" s="169" t="str">
        <f t="shared" si="24"/>
        <v/>
      </c>
      <c r="P29" s="169" t="str">
        <f t="shared" si="24"/>
        <v/>
      </c>
      <c r="Q29" s="169" t="str">
        <f t="shared" si="24"/>
        <v/>
      </c>
      <c r="R29" s="169" t="str">
        <f t="shared" si="24"/>
        <v/>
      </c>
      <c r="S29" s="169" t="str">
        <f t="shared" si="24"/>
        <v/>
      </c>
      <c r="T29" s="169" t="str">
        <f t="shared" si="24"/>
        <v/>
      </c>
      <c r="U29" s="169" t="str">
        <f t="shared" si="24"/>
        <v/>
      </c>
      <c r="V29" s="169" t="str">
        <f t="shared" si="24"/>
        <v/>
      </c>
      <c r="W29" s="169" t="str">
        <f t="shared" si="24"/>
        <v/>
      </c>
      <c r="X29" s="169" t="str">
        <f t="shared" si="24"/>
        <v/>
      </c>
      <c r="Y29" s="169" t="str">
        <f t="shared" si="24"/>
        <v/>
      </c>
      <c r="Z29" s="169" t="str">
        <f t="shared" si="24"/>
        <v/>
      </c>
      <c r="AA29" s="169" t="str">
        <f t="shared" si="24"/>
        <v/>
      </c>
      <c r="AB29" s="169" t="str">
        <f t="shared" si="24"/>
        <v/>
      </c>
      <c r="AC29" s="169" t="str">
        <f t="shared" si="24"/>
        <v/>
      </c>
      <c r="AD29" s="169" t="str">
        <f t="shared" si="24"/>
        <v/>
      </c>
      <c r="AE29" s="169" t="str">
        <f t="shared" si="24"/>
        <v/>
      </c>
      <c r="AF29" s="169" t="str">
        <f t="shared" si="24"/>
        <v/>
      </c>
      <c r="AG29" s="169" t="str">
        <f t="shared" si="24"/>
        <v/>
      </c>
      <c r="AH29" s="169" t="str">
        <f t="shared" si="24"/>
        <v/>
      </c>
      <c r="AI29" s="169" t="str">
        <f t="shared" si="24"/>
        <v/>
      </c>
      <c r="AJ29" s="169" t="str">
        <f t="shared" si="24"/>
        <v/>
      </c>
      <c r="AK29" s="169" t="str">
        <f t="shared" si="24"/>
        <v/>
      </c>
      <c r="AL29" s="169" t="str">
        <f t="shared" si="24"/>
        <v/>
      </c>
      <c r="AM29" s="169" t="str">
        <f t="shared" si="24"/>
        <v/>
      </c>
      <c r="AN29" s="169" t="str">
        <f t="shared" si="24"/>
        <v/>
      </c>
      <c r="AO29" s="169" t="str">
        <f t="shared" ref="AO29" si="26">IF(1&lt;=1,IF(OR($E29&gt;=AP$8,$F29&lt;AO$8),"",IF(OR($E29+$BS29&gt;=AO$8+7,AND($F29&lt;AO$8+7,$G29=1)),"l","m")),"")</f>
        <v/>
      </c>
      <c r="AP29" s="169" t="str">
        <f t="shared" si="25"/>
        <v/>
      </c>
      <c r="AQ29" s="169" t="str">
        <f t="shared" si="25"/>
        <v/>
      </c>
      <c r="AR29" s="169" t="str">
        <f t="shared" si="25"/>
        <v/>
      </c>
      <c r="AS29" s="169" t="str">
        <f t="shared" si="25"/>
        <v/>
      </c>
      <c r="AT29" s="169" t="str">
        <f t="shared" si="25"/>
        <v/>
      </c>
      <c r="AU29" s="169" t="str">
        <f t="shared" si="25"/>
        <v/>
      </c>
      <c r="AV29" s="169" t="str">
        <f t="shared" si="25"/>
        <v/>
      </c>
      <c r="AW29" s="169" t="str">
        <f t="shared" si="25"/>
        <v/>
      </c>
      <c r="AX29" s="169" t="str">
        <f t="shared" si="25"/>
        <v/>
      </c>
      <c r="AY29" s="169" t="str">
        <f t="shared" si="25"/>
        <v/>
      </c>
      <c r="AZ29" s="169" t="str">
        <f t="shared" si="25"/>
        <v/>
      </c>
      <c r="BA29" s="169" t="str">
        <f t="shared" si="25"/>
        <v/>
      </c>
      <c r="BB29" s="169" t="str">
        <f t="shared" si="25"/>
        <v/>
      </c>
      <c r="BC29" s="169" t="str">
        <f t="shared" si="25"/>
        <v/>
      </c>
      <c r="BD29" s="169" t="str">
        <f t="shared" si="25"/>
        <v/>
      </c>
      <c r="BE29" s="169" t="str">
        <f t="shared" si="25"/>
        <v/>
      </c>
      <c r="BF29" s="169" t="str">
        <f t="shared" si="25"/>
        <v/>
      </c>
      <c r="BG29" s="169" t="str">
        <f t="shared" si="25"/>
        <v/>
      </c>
      <c r="BH29" s="169" t="str">
        <f t="shared" si="25"/>
        <v/>
      </c>
      <c r="BI29" s="169" t="str">
        <f t="shared" si="25"/>
        <v/>
      </c>
      <c r="BJ29" s="169" t="str">
        <f t="shared" si="25"/>
        <v/>
      </c>
      <c r="BK29" s="169" t="str">
        <f t="shared" si="25"/>
        <v/>
      </c>
      <c r="BL29" s="169" t="str">
        <f t="shared" si="25"/>
        <v/>
      </c>
      <c r="BM29" s="169" t="str">
        <f t="shared" si="25"/>
        <v/>
      </c>
      <c r="BN29" s="169" t="str">
        <f t="shared" si="25"/>
        <v/>
      </c>
      <c r="BO29" s="169"/>
      <c r="BP29" s="170"/>
      <c r="BQ29" s="171">
        <f t="shared" si="11"/>
        <v>0</v>
      </c>
      <c r="BR29" s="172">
        <f t="shared" ca="1" si="12"/>
        <v>46040</v>
      </c>
      <c r="BS29" s="173">
        <f t="shared" si="13"/>
        <v>0</v>
      </c>
    </row>
    <row r="30" spans="1:71" s="174" customFormat="1" ht="33.65" customHeight="1" x14ac:dyDescent="0.25">
      <c r="A30" s="175">
        <f t="shared" si="15"/>
        <v>22</v>
      </c>
      <c r="B30" s="181"/>
      <c r="C30" s="165"/>
      <c r="D30" s="176"/>
      <c r="E30" s="199"/>
      <c r="F30" s="199"/>
      <c r="G30" s="178"/>
      <c r="H30" s="177"/>
      <c r="I30" s="168" t="str">
        <f t="shared" si="14"/>
        <v/>
      </c>
      <c r="J30" s="169" t="str">
        <f t="shared" ref="J30:AO37" si="27">IF(1&lt;=1,IF(OR($E30&gt;=K$8,$F30&lt;J$8),"",IF(OR($E30+$BS30&gt;=J$8+7,AND($F30&lt;J$8+7,$G30=1)),"l","m")),"")</f>
        <v/>
      </c>
      <c r="K30" s="169" t="str">
        <f t="shared" si="27"/>
        <v/>
      </c>
      <c r="L30" s="169" t="str">
        <f t="shared" si="27"/>
        <v/>
      </c>
      <c r="M30" s="169" t="str">
        <f t="shared" si="27"/>
        <v/>
      </c>
      <c r="N30" s="169" t="str">
        <f t="shared" si="27"/>
        <v/>
      </c>
      <c r="O30" s="169" t="str">
        <f t="shared" si="27"/>
        <v/>
      </c>
      <c r="P30" s="169" t="str">
        <f t="shared" si="27"/>
        <v/>
      </c>
      <c r="Q30" s="169" t="str">
        <f t="shared" si="27"/>
        <v/>
      </c>
      <c r="R30" s="169" t="str">
        <f t="shared" si="27"/>
        <v/>
      </c>
      <c r="S30" s="169" t="str">
        <f t="shared" si="27"/>
        <v/>
      </c>
      <c r="T30" s="169" t="str">
        <f t="shared" si="27"/>
        <v/>
      </c>
      <c r="U30" s="169" t="str">
        <f t="shared" si="27"/>
        <v/>
      </c>
      <c r="V30" s="169" t="str">
        <f t="shared" si="27"/>
        <v/>
      </c>
      <c r="W30" s="169" t="str">
        <f t="shared" si="27"/>
        <v/>
      </c>
      <c r="X30" s="169" t="str">
        <f t="shared" si="27"/>
        <v/>
      </c>
      <c r="Y30" s="169" t="str">
        <f t="shared" si="27"/>
        <v/>
      </c>
      <c r="Z30" s="169" t="str">
        <f t="shared" si="27"/>
        <v/>
      </c>
      <c r="AA30" s="169" t="str">
        <f t="shared" si="27"/>
        <v/>
      </c>
      <c r="AB30" s="169" t="str">
        <f t="shared" si="27"/>
        <v/>
      </c>
      <c r="AC30" s="169" t="str">
        <f t="shared" si="27"/>
        <v/>
      </c>
      <c r="AD30" s="169" t="str">
        <f t="shared" si="27"/>
        <v/>
      </c>
      <c r="AE30" s="169" t="str">
        <f t="shared" si="27"/>
        <v/>
      </c>
      <c r="AF30" s="169" t="str">
        <f t="shared" si="27"/>
        <v/>
      </c>
      <c r="AG30" s="169" t="str">
        <f t="shared" si="27"/>
        <v/>
      </c>
      <c r="AH30" s="169" t="str">
        <f t="shared" si="27"/>
        <v/>
      </c>
      <c r="AI30" s="169" t="str">
        <f t="shared" si="27"/>
        <v/>
      </c>
      <c r="AJ30" s="169" t="str">
        <f t="shared" si="27"/>
        <v/>
      </c>
      <c r="AK30" s="169" t="str">
        <f t="shared" si="27"/>
        <v/>
      </c>
      <c r="AL30" s="169" t="str">
        <f t="shared" si="27"/>
        <v/>
      </c>
      <c r="AM30" s="169" t="str">
        <f t="shared" si="27"/>
        <v/>
      </c>
      <c r="AN30" s="169" t="str">
        <f t="shared" si="27"/>
        <v/>
      </c>
      <c r="AO30" s="169" t="str">
        <f t="shared" si="27"/>
        <v/>
      </c>
      <c r="AP30" s="169" t="str">
        <f t="shared" si="25"/>
        <v/>
      </c>
      <c r="AQ30" s="169" t="str">
        <f t="shared" si="25"/>
        <v/>
      </c>
      <c r="AR30" s="169" t="str">
        <f t="shared" si="25"/>
        <v/>
      </c>
      <c r="AS30" s="169" t="str">
        <f t="shared" si="25"/>
        <v/>
      </c>
      <c r="AT30" s="169" t="str">
        <f t="shared" si="25"/>
        <v/>
      </c>
      <c r="AU30" s="169" t="str">
        <f t="shared" si="25"/>
        <v/>
      </c>
      <c r="AV30" s="169" t="str">
        <f t="shared" si="25"/>
        <v/>
      </c>
      <c r="AW30" s="169" t="str">
        <f t="shared" si="25"/>
        <v/>
      </c>
      <c r="AX30" s="169" t="str">
        <f t="shared" si="25"/>
        <v/>
      </c>
      <c r="AY30" s="169" t="str">
        <f t="shared" si="25"/>
        <v/>
      </c>
      <c r="AZ30" s="169" t="str">
        <f t="shared" si="25"/>
        <v/>
      </c>
      <c r="BA30" s="169" t="str">
        <f t="shared" si="25"/>
        <v/>
      </c>
      <c r="BB30" s="169" t="str">
        <f t="shared" si="25"/>
        <v/>
      </c>
      <c r="BC30" s="169" t="str">
        <f t="shared" si="25"/>
        <v/>
      </c>
      <c r="BD30" s="169" t="str">
        <f t="shared" si="25"/>
        <v/>
      </c>
      <c r="BE30" s="169" t="str">
        <f t="shared" si="25"/>
        <v/>
      </c>
      <c r="BF30" s="169" t="str">
        <f t="shared" si="25"/>
        <v/>
      </c>
      <c r="BG30" s="169" t="str">
        <f t="shared" si="25"/>
        <v/>
      </c>
      <c r="BH30" s="169" t="str">
        <f t="shared" si="25"/>
        <v/>
      </c>
      <c r="BI30" s="169" t="str">
        <f t="shared" si="25"/>
        <v/>
      </c>
      <c r="BJ30" s="169" t="str">
        <f t="shared" si="25"/>
        <v/>
      </c>
      <c r="BK30" s="169" t="str">
        <f t="shared" si="25"/>
        <v/>
      </c>
      <c r="BL30" s="169" t="str">
        <f t="shared" si="25"/>
        <v/>
      </c>
      <c r="BM30" s="169" t="str">
        <f t="shared" si="25"/>
        <v/>
      </c>
      <c r="BN30" s="169" t="str">
        <f t="shared" si="25"/>
        <v/>
      </c>
      <c r="BO30" s="169"/>
      <c r="BP30" s="170"/>
      <c r="BQ30" s="171">
        <f t="shared" si="11"/>
        <v>0</v>
      </c>
      <c r="BR30" s="172">
        <f t="shared" ca="1" si="12"/>
        <v>46040</v>
      </c>
      <c r="BS30" s="173">
        <f t="shared" si="13"/>
        <v>0</v>
      </c>
    </row>
    <row r="31" spans="1:71" s="174" customFormat="1" ht="33.65" customHeight="1" x14ac:dyDescent="0.25">
      <c r="A31" s="175">
        <f t="shared" si="15"/>
        <v>23</v>
      </c>
      <c r="B31" s="181"/>
      <c r="C31" s="165"/>
      <c r="D31" s="176"/>
      <c r="E31" s="199"/>
      <c r="F31" s="199"/>
      <c r="G31" s="178"/>
      <c r="H31" s="177"/>
      <c r="I31" s="168" t="str">
        <f t="shared" si="14"/>
        <v/>
      </c>
      <c r="J31" s="169" t="str">
        <f t="shared" si="27"/>
        <v/>
      </c>
      <c r="K31" s="169" t="str">
        <f t="shared" si="27"/>
        <v/>
      </c>
      <c r="L31" s="169" t="str">
        <f t="shared" si="27"/>
        <v/>
      </c>
      <c r="M31" s="169" t="str">
        <f t="shared" si="27"/>
        <v/>
      </c>
      <c r="N31" s="169" t="str">
        <f t="shared" si="27"/>
        <v/>
      </c>
      <c r="O31" s="169" t="str">
        <f t="shared" si="27"/>
        <v/>
      </c>
      <c r="P31" s="169" t="str">
        <f t="shared" si="27"/>
        <v/>
      </c>
      <c r="Q31" s="169" t="str">
        <f t="shared" si="27"/>
        <v/>
      </c>
      <c r="R31" s="169" t="str">
        <f t="shared" si="27"/>
        <v/>
      </c>
      <c r="S31" s="169" t="str">
        <f t="shared" si="27"/>
        <v/>
      </c>
      <c r="T31" s="169" t="str">
        <f t="shared" si="27"/>
        <v/>
      </c>
      <c r="U31" s="169" t="str">
        <f t="shared" si="27"/>
        <v/>
      </c>
      <c r="V31" s="169" t="str">
        <f t="shared" si="27"/>
        <v/>
      </c>
      <c r="W31" s="169" t="str">
        <f t="shared" si="27"/>
        <v/>
      </c>
      <c r="X31" s="169" t="str">
        <f t="shared" si="27"/>
        <v/>
      </c>
      <c r="Y31" s="169" t="str">
        <f t="shared" si="27"/>
        <v/>
      </c>
      <c r="Z31" s="169" t="str">
        <f t="shared" si="27"/>
        <v/>
      </c>
      <c r="AA31" s="169" t="str">
        <f t="shared" si="27"/>
        <v/>
      </c>
      <c r="AB31" s="169" t="str">
        <f t="shared" si="27"/>
        <v/>
      </c>
      <c r="AC31" s="169" t="str">
        <f t="shared" si="27"/>
        <v/>
      </c>
      <c r="AD31" s="169" t="str">
        <f t="shared" si="27"/>
        <v/>
      </c>
      <c r="AE31" s="169" t="str">
        <f t="shared" si="27"/>
        <v/>
      </c>
      <c r="AF31" s="169" t="str">
        <f t="shared" si="27"/>
        <v/>
      </c>
      <c r="AG31" s="169" t="str">
        <f t="shared" si="27"/>
        <v/>
      </c>
      <c r="AH31" s="169" t="str">
        <f t="shared" si="27"/>
        <v/>
      </c>
      <c r="AI31" s="169" t="str">
        <f t="shared" si="27"/>
        <v/>
      </c>
      <c r="AJ31" s="169" t="str">
        <f t="shared" si="27"/>
        <v/>
      </c>
      <c r="AK31" s="169" t="str">
        <f t="shared" si="27"/>
        <v/>
      </c>
      <c r="AL31" s="169" t="str">
        <f t="shared" si="27"/>
        <v/>
      </c>
      <c r="AM31" s="169" t="str">
        <f t="shared" si="27"/>
        <v/>
      </c>
      <c r="AN31" s="169" t="str">
        <f t="shared" si="27"/>
        <v/>
      </c>
      <c r="AO31" s="169" t="str">
        <f t="shared" si="27"/>
        <v/>
      </c>
      <c r="AP31" s="169" t="str">
        <f t="shared" si="25"/>
        <v/>
      </c>
      <c r="AQ31" s="169" t="str">
        <f t="shared" si="25"/>
        <v/>
      </c>
      <c r="AR31" s="169" t="str">
        <f t="shared" si="25"/>
        <v/>
      </c>
      <c r="AS31" s="169" t="str">
        <f t="shared" si="25"/>
        <v/>
      </c>
      <c r="AT31" s="169" t="str">
        <f t="shared" si="25"/>
        <v/>
      </c>
      <c r="AU31" s="169" t="str">
        <f t="shared" si="25"/>
        <v/>
      </c>
      <c r="AV31" s="169" t="str">
        <f t="shared" si="25"/>
        <v/>
      </c>
      <c r="AW31" s="169" t="str">
        <f t="shared" si="25"/>
        <v/>
      </c>
      <c r="AX31" s="169" t="str">
        <f t="shared" si="25"/>
        <v/>
      </c>
      <c r="AY31" s="169" t="str">
        <f t="shared" si="25"/>
        <v/>
      </c>
      <c r="AZ31" s="169" t="str">
        <f t="shared" si="25"/>
        <v/>
      </c>
      <c r="BA31" s="169" t="str">
        <f t="shared" si="25"/>
        <v/>
      </c>
      <c r="BB31" s="169" t="str">
        <f t="shared" si="25"/>
        <v/>
      </c>
      <c r="BC31" s="169" t="str">
        <f t="shared" si="25"/>
        <v/>
      </c>
      <c r="BD31" s="169" t="str">
        <f t="shared" si="25"/>
        <v/>
      </c>
      <c r="BE31" s="169" t="str">
        <f t="shared" si="25"/>
        <v/>
      </c>
      <c r="BF31" s="169" t="str">
        <f t="shared" si="25"/>
        <v/>
      </c>
      <c r="BG31" s="169" t="str">
        <f t="shared" si="25"/>
        <v/>
      </c>
      <c r="BH31" s="169" t="str">
        <f t="shared" si="25"/>
        <v/>
      </c>
      <c r="BI31" s="169" t="str">
        <f t="shared" si="25"/>
        <v/>
      </c>
      <c r="BJ31" s="169" t="str">
        <f t="shared" si="25"/>
        <v/>
      </c>
      <c r="BK31" s="169" t="str">
        <f t="shared" si="25"/>
        <v/>
      </c>
      <c r="BL31" s="169" t="str">
        <f t="shared" si="25"/>
        <v/>
      </c>
      <c r="BM31" s="169" t="str">
        <f t="shared" si="25"/>
        <v/>
      </c>
      <c r="BN31" s="169" t="str">
        <f t="shared" si="25"/>
        <v/>
      </c>
      <c r="BO31" s="169"/>
      <c r="BP31" s="170"/>
      <c r="BQ31" s="171">
        <f t="shared" si="11"/>
        <v>0</v>
      </c>
      <c r="BR31" s="172">
        <f t="shared" ca="1" si="12"/>
        <v>46040</v>
      </c>
      <c r="BS31" s="173">
        <f t="shared" si="13"/>
        <v>0</v>
      </c>
    </row>
    <row r="32" spans="1:71" s="174" customFormat="1" ht="33.65" customHeight="1" x14ac:dyDescent="0.25">
      <c r="A32" s="175">
        <f t="shared" si="15"/>
        <v>24</v>
      </c>
      <c r="B32" s="181"/>
      <c r="C32" s="165"/>
      <c r="D32" s="176"/>
      <c r="E32" s="199"/>
      <c r="F32" s="199"/>
      <c r="G32" s="178"/>
      <c r="H32" s="177"/>
      <c r="I32" s="168" t="str">
        <f t="shared" si="14"/>
        <v/>
      </c>
      <c r="J32" s="169" t="str">
        <f t="shared" si="27"/>
        <v/>
      </c>
      <c r="K32" s="169" t="str">
        <f t="shared" si="27"/>
        <v/>
      </c>
      <c r="L32" s="169" t="str">
        <f t="shared" si="27"/>
        <v/>
      </c>
      <c r="M32" s="169" t="str">
        <f t="shared" si="27"/>
        <v/>
      </c>
      <c r="N32" s="169" t="str">
        <f t="shared" si="27"/>
        <v/>
      </c>
      <c r="O32" s="169" t="str">
        <f t="shared" si="27"/>
        <v/>
      </c>
      <c r="P32" s="169" t="str">
        <f t="shared" si="27"/>
        <v/>
      </c>
      <c r="Q32" s="169" t="str">
        <f t="shared" si="27"/>
        <v/>
      </c>
      <c r="R32" s="169" t="str">
        <f t="shared" si="27"/>
        <v/>
      </c>
      <c r="S32" s="169" t="str">
        <f t="shared" si="27"/>
        <v/>
      </c>
      <c r="T32" s="169" t="str">
        <f t="shared" si="27"/>
        <v/>
      </c>
      <c r="U32" s="169" t="str">
        <f t="shared" si="27"/>
        <v/>
      </c>
      <c r="V32" s="169" t="str">
        <f t="shared" si="27"/>
        <v/>
      </c>
      <c r="W32" s="169" t="str">
        <f t="shared" si="27"/>
        <v/>
      </c>
      <c r="X32" s="169" t="str">
        <f t="shared" si="27"/>
        <v/>
      </c>
      <c r="Y32" s="169" t="str">
        <f t="shared" si="27"/>
        <v/>
      </c>
      <c r="Z32" s="169" t="str">
        <f t="shared" si="27"/>
        <v/>
      </c>
      <c r="AA32" s="169" t="str">
        <f t="shared" si="27"/>
        <v/>
      </c>
      <c r="AB32" s="169" t="str">
        <f t="shared" si="27"/>
        <v/>
      </c>
      <c r="AC32" s="169" t="str">
        <f t="shared" si="27"/>
        <v/>
      </c>
      <c r="AD32" s="169" t="str">
        <f t="shared" si="27"/>
        <v/>
      </c>
      <c r="AE32" s="169" t="str">
        <f t="shared" si="27"/>
        <v/>
      </c>
      <c r="AF32" s="169" t="str">
        <f t="shared" si="27"/>
        <v/>
      </c>
      <c r="AG32" s="169" t="str">
        <f t="shared" si="27"/>
        <v/>
      </c>
      <c r="AH32" s="169" t="str">
        <f t="shared" si="27"/>
        <v/>
      </c>
      <c r="AI32" s="169" t="str">
        <f t="shared" si="27"/>
        <v/>
      </c>
      <c r="AJ32" s="169" t="str">
        <f t="shared" si="27"/>
        <v/>
      </c>
      <c r="AK32" s="169" t="str">
        <f t="shared" si="27"/>
        <v/>
      </c>
      <c r="AL32" s="169" t="str">
        <f t="shared" si="27"/>
        <v/>
      </c>
      <c r="AM32" s="169" t="str">
        <f t="shared" si="27"/>
        <v/>
      </c>
      <c r="AN32" s="169" t="str">
        <f t="shared" si="27"/>
        <v/>
      </c>
      <c r="AO32" s="169" t="str">
        <f t="shared" si="27"/>
        <v/>
      </c>
      <c r="AP32" s="169" t="str">
        <f t="shared" si="25"/>
        <v/>
      </c>
      <c r="AQ32" s="169" t="str">
        <f t="shared" si="25"/>
        <v/>
      </c>
      <c r="AR32" s="169" t="str">
        <f t="shared" si="25"/>
        <v/>
      </c>
      <c r="AS32" s="169" t="str">
        <f t="shared" si="25"/>
        <v/>
      </c>
      <c r="AT32" s="169" t="str">
        <f t="shared" si="25"/>
        <v/>
      </c>
      <c r="AU32" s="169" t="str">
        <f t="shared" si="25"/>
        <v/>
      </c>
      <c r="AV32" s="169" t="str">
        <f t="shared" si="25"/>
        <v/>
      </c>
      <c r="AW32" s="169" t="str">
        <f t="shared" si="25"/>
        <v/>
      </c>
      <c r="AX32" s="169" t="str">
        <f t="shared" si="25"/>
        <v/>
      </c>
      <c r="AY32" s="169" t="str">
        <f t="shared" si="25"/>
        <v/>
      </c>
      <c r="AZ32" s="169" t="str">
        <f t="shared" si="25"/>
        <v/>
      </c>
      <c r="BA32" s="169" t="str">
        <f t="shared" si="25"/>
        <v/>
      </c>
      <c r="BB32" s="169" t="str">
        <f t="shared" si="25"/>
        <v/>
      </c>
      <c r="BC32" s="169" t="str">
        <f t="shared" si="25"/>
        <v/>
      </c>
      <c r="BD32" s="169" t="str">
        <f t="shared" si="25"/>
        <v/>
      </c>
      <c r="BE32" s="169" t="str">
        <f t="shared" si="25"/>
        <v/>
      </c>
      <c r="BF32" s="169" t="str">
        <f t="shared" si="25"/>
        <v/>
      </c>
      <c r="BG32" s="169" t="str">
        <f t="shared" si="25"/>
        <v/>
      </c>
      <c r="BH32" s="169" t="str">
        <f t="shared" si="25"/>
        <v/>
      </c>
      <c r="BI32" s="169" t="str">
        <f t="shared" si="25"/>
        <v/>
      </c>
      <c r="BJ32" s="169" t="str">
        <f t="shared" si="25"/>
        <v/>
      </c>
      <c r="BK32" s="169" t="str">
        <f t="shared" si="25"/>
        <v/>
      </c>
      <c r="BL32" s="169" t="str">
        <f t="shared" si="25"/>
        <v/>
      </c>
      <c r="BM32" s="169" t="str">
        <f t="shared" si="25"/>
        <v/>
      </c>
      <c r="BN32" s="169" t="str">
        <f t="shared" si="25"/>
        <v/>
      </c>
      <c r="BO32" s="169"/>
      <c r="BP32" s="170"/>
      <c r="BQ32" s="171">
        <f t="shared" si="11"/>
        <v>0</v>
      </c>
      <c r="BR32" s="172">
        <f t="shared" ca="1" si="12"/>
        <v>46040</v>
      </c>
      <c r="BS32" s="173">
        <f t="shared" si="13"/>
        <v>0</v>
      </c>
    </row>
    <row r="33" spans="1:71" s="174" customFormat="1" ht="33.65" customHeight="1" x14ac:dyDescent="0.25">
      <c r="A33" s="175">
        <f t="shared" si="15"/>
        <v>25</v>
      </c>
      <c r="B33" s="181"/>
      <c r="C33" s="165"/>
      <c r="D33" s="176"/>
      <c r="E33" s="199"/>
      <c r="F33" s="199"/>
      <c r="G33" s="178"/>
      <c r="H33" s="177"/>
      <c r="I33" s="168" t="str">
        <f t="shared" si="14"/>
        <v/>
      </c>
      <c r="J33" s="169" t="str">
        <f t="shared" si="27"/>
        <v/>
      </c>
      <c r="K33" s="169" t="str">
        <f t="shared" si="27"/>
        <v/>
      </c>
      <c r="L33" s="169" t="str">
        <f t="shared" si="27"/>
        <v/>
      </c>
      <c r="M33" s="169" t="str">
        <f t="shared" si="27"/>
        <v/>
      </c>
      <c r="N33" s="169" t="str">
        <f t="shared" si="27"/>
        <v/>
      </c>
      <c r="O33" s="169" t="str">
        <f t="shared" si="27"/>
        <v/>
      </c>
      <c r="P33" s="169" t="str">
        <f t="shared" si="27"/>
        <v/>
      </c>
      <c r="Q33" s="169" t="str">
        <f t="shared" si="27"/>
        <v/>
      </c>
      <c r="R33" s="169" t="str">
        <f t="shared" si="27"/>
        <v/>
      </c>
      <c r="S33" s="169" t="str">
        <f t="shared" si="27"/>
        <v/>
      </c>
      <c r="T33" s="169" t="str">
        <f t="shared" si="27"/>
        <v/>
      </c>
      <c r="U33" s="169" t="str">
        <f t="shared" si="27"/>
        <v/>
      </c>
      <c r="V33" s="169" t="str">
        <f t="shared" si="27"/>
        <v/>
      </c>
      <c r="W33" s="169" t="str">
        <f t="shared" si="27"/>
        <v/>
      </c>
      <c r="X33" s="169" t="str">
        <f t="shared" si="27"/>
        <v/>
      </c>
      <c r="Y33" s="169" t="str">
        <f t="shared" si="27"/>
        <v/>
      </c>
      <c r="Z33" s="169" t="str">
        <f t="shared" si="27"/>
        <v/>
      </c>
      <c r="AA33" s="169" t="str">
        <f t="shared" si="27"/>
        <v/>
      </c>
      <c r="AB33" s="169" t="str">
        <f t="shared" si="27"/>
        <v/>
      </c>
      <c r="AC33" s="169" t="str">
        <f t="shared" si="27"/>
        <v/>
      </c>
      <c r="AD33" s="169" t="str">
        <f t="shared" si="27"/>
        <v/>
      </c>
      <c r="AE33" s="169" t="str">
        <f t="shared" si="27"/>
        <v/>
      </c>
      <c r="AF33" s="169" t="str">
        <f t="shared" si="27"/>
        <v/>
      </c>
      <c r="AG33" s="169" t="str">
        <f t="shared" si="27"/>
        <v/>
      </c>
      <c r="AH33" s="169" t="str">
        <f t="shared" si="27"/>
        <v/>
      </c>
      <c r="AI33" s="169" t="str">
        <f t="shared" si="27"/>
        <v/>
      </c>
      <c r="AJ33" s="169" t="str">
        <f t="shared" si="27"/>
        <v/>
      </c>
      <c r="AK33" s="169" t="str">
        <f t="shared" si="27"/>
        <v/>
      </c>
      <c r="AL33" s="169" t="str">
        <f t="shared" si="27"/>
        <v/>
      </c>
      <c r="AM33" s="169" t="str">
        <f t="shared" si="27"/>
        <v/>
      </c>
      <c r="AN33" s="169" t="str">
        <f t="shared" si="27"/>
        <v/>
      </c>
      <c r="AO33" s="169" t="str">
        <f t="shared" si="27"/>
        <v/>
      </c>
      <c r="AP33" s="169" t="str">
        <f t="shared" si="25"/>
        <v/>
      </c>
      <c r="AQ33" s="169" t="str">
        <f t="shared" si="25"/>
        <v/>
      </c>
      <c r="AR33" s="169" t="str">
        <f t="shared" si="25"/>
        <v/>
      </c>
      <c r="AS33" s="169" t="str">
        <f t="shared" si="25"/>
        <v/>
      </c>
      <c r="AT33" s="169" t="str">
        <f t="shared" si="25"/>
        <v/>
      </c>
      <c r="AU33" s="169" t="str">
        <f t="shared" ref="AU33:BN33" si="28">IF(1&lt;=1,IF(OR($E33&gt;=AV$8,$F33&lt;AU$8),"",IF(OR($E33+$BS33&gt;=AU$8+7,AND($F33&lt;AU$8+7,$G33=1)),"l","m")),"")</f>
        <v/>
      </c>
      <c r="AV33" s="169" t="str">
        <f t="shared" si="28"/>
        <v/>
      </c>
      <c r="AW33" s="169" t="str">
        <f t="shared" si="28"/>
        <v/>
      </c>
      <c r="AX33" s="169" t="str">
        <f t="shared" si="28"/>
        <v/>
      </c>
      <c r="AY33" s="169" t="str">
        <f t="shared" si="28"/>
        <v/>
      </c>
      <c r="AZ33" s="169" t="str">
        <f t="shared" si="28"/>
        <v/>
      </c>
      <c r="BA33" s="169" t="str">
        <f t="shared" si="28"/>
        <v/>
      </c>
      <c r="BB33" s="169" t="str">
        <f t="shared" si="28"/>
        <v/>
      </c>
      <c r="BC33" s="169" t="str">
        <f t="shared" si="28"/>
        <v/>
      </c>
      <c r="BD33" s="169" t="str">
        <f t="shared" si="28"/>
        <v/>
      </c>
      <c r="BE33" s="169" t="str">
        <f t="shared" si="28"/>
        <v/>
      </c>
      <c r="BF33" s="169" t="str">
        <f t="shared" si="28"/>
        <v/>
      </c>
      <c r="BG33" s="169" t="str">
        <f t="shared" si="28"/>
        <v/>
      </c>
      <c r="BH33" s="169" t="str">
        <f t="shared" si="28"/>
        <v/>
      </c>
      <c r="BI33" s="169" t="str">
        <f t="shared" si="28"/>
        <v/>
      </c>
      <c r="BJ33" s="169" t="str">
        <f t="shared" si="28"/>
        <v/>
      </c>
      <c r="BK33" s="169" t="str">
        <f t="shared" si="28"/>
        <v/>
      </c>
      <c r="BL33" s="169" t="str">
        <f t="shared" si="28"/>
        <v/>
      </c>
      <c r="BM33" s="169" t="str">
        <f t="shared" si="28"/>
        <v/>
      </c>
      <c r="BN33" s="169" t="str">
        <f t="shared" si="28"/>
        <v/>
      </c>
      <c r="BO33" s="169"/>
      <c r="BP33" s="170"/>
      <c r="BQ33" s="171">
        <f t="shared" si="11"/>
        <v>0</v>
      </c>
      <c r="BR33" s="172">
        <f t="shared" ca="1" si="12"/>
        <v>46040</v>
      </c>
      <c r="BS33" s="173">
        <f t="shared" si="13"/>
        <v>0</v>
      </c>
    </row>
    <row r="34" spans="1:71" s="174" customFormat="1" ht="33.65" customHeight="1" x14ac:dyDescent="0.25">
      <c r="A34" s="175">
        <f t="shared" si="15"/>
        <v>26</v>
      </c>
      <c r="B34" s="181"/>
      <c r="C34" s="165"/>
      <c r="D34" s="176"/>
      <c r="E34" s="199"/>
      <c r="F34" s="199"/>
      <c r="G34" s="178"/>
      <c r="H34" s="177"/>
      <c r="I34" s="168" t="str">
        <f t="shared" si="14"/>
        <v/>
      </c>
      <c r="J34" s="169" t="str">
        <f t="shared" si="27"/>
        <v/>
      </c>
      <c r="K34" s="169" t="str">
        <f t="shared" si="27"/>
        <v/>
      </c>
      <c r="L34" s="169" t="str">
        <f t="shared" si="27"/>
        <v/>
      </c>
      <c r="M34" s="169" t="str">
        <f t="shared" si="27"/>
        <v/>
      </c>
      <c r="N34" s="169" t="str">
        <f t="shared" si="27"/>
        <v/>
      </c>
      <c r="O34" s="169" t="str">
        <f t="shared" si="27"/>
        <v/>
      </c>
      <c r="P34" s="169" t="str">
        <f t="shared" si="27"/>
        <v/>
      </c>
      <c r="Q34" s="169" t="str">
        <f t="shared" si="27"/>
        <v/>
      </c>
      <c r="R34" s="169" t="str">
        <f t="shared" si="27"/>
        <v/>
      </c>
      <c r="S34" s="169" t="str">
        <f t="shared" si="27"/>
        <v/>
      </c>
      <c r="T34" s="169" t="str">
        <f t="shared" si="27"/>
        <v/>
      </c>
      <c r="U34" s="169" t="str">
        <f t="shared" si="27"/>
        <v/>
      </c>
      <c r="V34" s="169" t="str">
        <f t="shared" si="27"/>
        <v/>
      </c>
      <c r="W34" s="169" t="str">
        <f t="shared" si="27"/>
        <v/>
      </c>
      <c r="X34" s="169" t="str">
        <f t="shared" si="27"/>
        <v/>
      </c>
      <c r="Y34" s="169" t="str">
        <f t="shared" si="27"/>
        <v/>
      </c>
      <c r="Z34" s="169" t="str">
        <f t="shared" si="27"/>
        <v/>
      </c>
      <c r="AA34" s="169" t="str">
        <f t="shared" si="27"/>
        <v/>
      </c>
      <c r="AB34" s="169" t="str">
        <f t="shared" si="27"/>
        <v/>
      </c>
      <c r="AC34" s="169" t="str">
        <f t="shared" si="27"/>
        <v/>
      </c>
      <c r="AD34" s="169" t="str">
        <f t="shared" si="27"/>
        <v/>
      </c>
      <c r="AE34" s="169" t="str">
        <f t="shared" si="27"/>
        <v/>
      </c>
      <c r="AF34" s="169" t="str">
        <f t="shared" si="27"/>
        <v/>
      </c>
      <c r="AG34" s="169" t="str">
        <f t="shared" si="27"/>
        <v/>
      </c>
      <c r="AH34" s="169" t="str">
        <f t="shared" si="27"/>
        <v/>
      </c>
      <c r="AI34" s="169" t="str">
        <f t="shared" si="27"/>
        <v/>
      </c>
      <c r="AJ34" s="169" t="str">
        <f t="shared" si="27"/>
        <v/>
      </c>
      <c r="AK34" s="169" t="str">
        <f t="shared" si="27"/>
        <v/>
      </c>
      <c r="AL34" s="169" t="str">
        <f t="shared" si="27"/>
        <v/>
      </c>
      <c r="AM34" s="169" t="str">
        <f t="shared" si="27"/>
        <v/>
      </c>
      <c r="AN34" s="169" t="str">
        <f t="shared" si="27"/>
        <v/>
      </c>
      <c r="AO34" s="169" t="str">
        <f t="shared" si="27"/>
        <v/>
      </c>
      <c r="AP34" s="169" t="str">
        <f t="shared" ref="AP34:BN39" si="29">IF(1&lt;=1,IF(OR($E34&gt;=AQ$8,$F34&lt;AP$8),"",IF(OR($E34+$BS34&gt;=AP$8+7,AND($F34&lt;AP$8+7,$G34=1)),"l","m")),"")</f>
        <v/>
      </c>
      <c r="AQ34" s="169" t="str">
        <f t="shared" si="29"/>
        <v/>
      </c>
      <c r="AR34" s="169" t="str">
        <f t="shared" si="29"/>
        <v/>
      </c>
      <c r="AS34" s="169" t="str">
        <f t="shared" si="29"/>
        <v/>
      </c>
      <c r="AT34" s="169" t="str">
        <f t="shared" si="29"/>
        <v/>
      </c>
      <c r="AU34" s="169" t="str">
        <f t="shared" si="29"/>
        <v/>
      </c>
      <c r="AV34" s="169" t="str">
        <f t="shared" si="29"/>
        <v/>
      </c>
      <c r="AW34" s="169" t="str">
        <f t="shared" si="29"/>
        <v/>
      </c>
      <c r="AX34" s="169" t="str">
        <f t="shared" si="29"/>
        <v/>
      </c>
      <c r="AY34" s="169" t="str">
        <f t="shared" si="29"/>
        <v/>
      </c>
      <c r="AZ34" s="169" t="str">
        <f t="shared" si="29"/>
        <v/>
      </c>
      <c r="BA34" s="169" t="str">
        <f t="shared" si="29"/>
        <v/>
      </c>
      <c r="BB34" s="169" t="str">
        <f t="shared" si="29"/>
        <v/>
      </c>
      <c r="BC34" s="169" t="str">
        <f t="shared" si="29"/>
        <v/>
      </c>
      <c r="BD34" s="169" t="str">
        <f t="shared" si="29"/>
        <v/>
      </c>
      <c r="BE34" s="169" t="str">
        <f t="shared" si="29"/>
        <v/>
      </c>
      <c r="BF34" s="169" t="str">
        <f t="shared" si="29"/>
        <v/>
      </c>
      <c r="BG34" s="169" t="str">
        <f t="shared" si="29"/>
        <v/>
      </c>
      <c r="BH34" s="169" t="str">
        <f t="shared" si="29"/>
        <v/>
      </c>
      <c r="BI34" s="169" t="str">
        <f t="shared" si="29"/>
        <v/>
      </c>
      <c r="BJ34" s="169" t="str">
        <f t="shared" si="29"/>
        <v/>
      </c>
      <c r="BK34" s="169" t="str">
        <f t="shared" si="29"/>
        <v/>
      </c>
      <c r="BL34" s="169" t="str">
        <f t="shared" si="29"/>
        <v/>
      </c>
      <c r="BM34" s="169" t="str">
        <f t="shared" si="29"/>
        <v/>
      </c>
      <c r="BN34" s="169" t="str">
        <f t="shared" si="29"/>
        <v/>
      </c>
      <c r="BO34" s="169"/>
      <c r="BP34" s="170"/>
      <c r="BQ34" s="171">
        <f t="shared" si="11"/>
        <v>0</v>
      </c>
      <c r="BR34" s="172">
        <f t="shared" ca="1" si="12"/>
        <v>46040</v>
      </c>
      <c r="BS34" s="173">
        <f t="shared" si="13"/>
        <v>0</v>
      </c>
    </row>
    <row r="35" spans="1:71" s="174" customFormat="1" ht="33.65" customHeight="1" x14ac:dyDescent="0.25">
      <c r="A35" s="175">
        <f t="shared" si="15"/>
        <v>27</v>
      </c>
      <c r="B35" s="181"/>
      <c r="C35" s="165"/>
      <c r="D35" s="176"/>
      <c r="E35" s="199"/>
      <c r="F35" s="199"/>
      <c r="G35" s="178"/>
      <c r="H35" s="177"/>
      <c r="I35" s="168" t="str">
        <f t="shared" si="14"/>
        <v/>
      </c>
      <c r="J35" s="169" t="str">
        <f t="shared" si="27"/>
        <v/>
      </c>
      <c r="K35" s="169" t="str">
        <f t="shared" si="27"/>
        <v/>
      </c>
      <c r="L35" s="169" t="str">
        <f t="shared" si="27"/>
        <v/>
      </c>
      <c r="M35" s="169" t="str">
        <f t="shared" si="27"/>
        <v/>
      </c>
      <c r="N35" s="169" t="str">
        <f t="shared" si="27"/>
        <v/>
      </c>
      <c r="O35" s="169" t="str">
        <f t="shared" si="27"/>
        <v/>
      </c>
      <c r="P35" s="169" t="str">
        <f t="shared" si="27"/>
        <v/>
      </c>
      <c r="Q35" s="169" t="str">
        <f t="shared" si="27"/>
        <v/>
      </c>
      <c r="R35" s="169" t="str">
        <f t="shared" si="27"/>
        <v/>
      </c>
      <c r="S35" s="169" t="str">
        <f t="shared" si="27"/>
        <v/>
      </c>
      <c r="T35" s="169" t="str">
        <f t="shared" si="27"/>
        <v/>
      </c>
      <c r="U35" s="169" t="str">
        <f t="shared" si="27"/>
        <v/>
      </c>
      <c r="V35" s="169" t="str">
        <f t="shared" si="27"/>
        <v/>
      </c>
      <c r="W35" s="169" t="str">
        <f t="shared" si="27"/>
        <v/>
      </c>
      <c r="X35" s="169" t="str">
        <f t="shared" si="27"/>
        <v/>
      </c>
      <c r="Y35" s="169" t="str">
        <f t="shared" si="27"/>
        <v/>
      </c>
      <c r="Z35" s="169" t="str">
        <f t="shared" si="27"/>
        <v/>
      </c>
      <c r="AA35" s="169" t="str">
        <f t="shared" si="27"/>
        <v/>
      </c>
      <c r="AB35" s="169" t="str">
        <f t="shared" si="27"/>
        <v/>
      </c>
      <c r="AC35" s="169" t="str">
        <f t="shared" si="27"/>
        <v/>
      </c>
      <c r="AD35" s="169" t="str">
        <f t="shared" si="27"/>
        <v/>
      </c>
      <c r="AE35" s="169" t="str">
        <f t="shared" si="27"/>
        <v/>
      </c>
      <c r="AF35" s="169" t="str">
        <f t="shared" si="27"/>
        <v/>
      </c>
      <c r="AG35" s="169" t="str">
        <f t="shared" si="27"/>
        <v/>
      </c>
      <c r="AH35" s="169" t="str">
        <f t="shared" si="27"/>
        <v/>
      </c>
      <c r="AI35" s="169" t="str">
        <f t="shared" si="27"/>
        <v/>
      </c>
      <c r="AJ35" s="169" t="str">
        <f t="shared" si="27"/>
        <v/>
      </c>
      <c r="AK35" s="169" t="str">
        <f t="shared" si="27"/>
        <v/>
      </c>
      <c r="AL35" s="169" t="str">
        <f t="shared" si="27"/>
        <v/>
      </c>
      <c r="AM35" s="169" t="str">
        <f t="shared" si="27"/>
        <v/>
      </c>
      <c r="AN35" s="169" t="str">
        <f t="shared" si="27"/>
        <v/>
      </c>
      <c r="AO35" s="169" t="str">
        <f t="shared" si="27"/>
        <v/>
      </c>
      <c r="AP35" s="169" t="str">
        <f t="shared" si="29"/>
        <v/>
      </c>
      <c r="AQ35" s="169" t="str">
        <f t="shared" si="29"/>
        <v/>
      </c>
      <c r="AR35" s="169" t="str">
        <f t="shared" si="29"/>
        <v/>
      </c>
      <c r="AS35" s="169" t="str">
        <f t="shared" si="29"/>
        <v/>
      </c>
      <c r="AT35" s="169" t="str">
        <f t="shared" si="29"/>
        <v/>
      </c>
      <c r="AU35" s="169" t="str">
        <f t="shared" si="29"/>
        <v/>
      </c>
      <c r="AV35" s="169" t="str">
        <f t="shared" si="29"/>
        <v/>
      </c>
      <c r="AW35" s="169" t="str">
        <f t="shared" si="29"/>
        <v/>
      </c>
      <c r="AX35" s="169" t="str">
        <f t="shared" si="29"/>
        <v/>
      </c>
      <c r="AY35" s="169" t="str">
        <f t="shared" si="29"/>
        <v/>
      </c>
      <c r="AZ35" s="169" t="str">
        <f t="shared" si="29"/>
        <v/>
      </c>
      <c r="BA35" s="169" t="str">
        <f t="shared" si="29"/>
        <v/>
      </c>
      <c r="BB35" s="169" t="str">
        <f t="shared" si="29"/>
        <v/>
      </c>
      <c r="BC35" s="169" t="str">
        <f t="shared" si="29"/>
        <v/>
      </c>
      <c r="BD35" s="169" t="str">
        <f t="shared" si="29"/>
        <v/>
      </c>
      <c r="BE35" s="169" t="str">
        <f t="shared" si="29"/>
        <v/>
      </c>
      <c r="BF35" s="169" t="str">
        <f t="shared" si="29"/>
        <v/>
      </c>
      <c r="BG35" s="169" t="str">
        <f t="shared" si="29"/>
        <v/>
      </c>
      <c r="BH35" s="169" t="str">
        <f t="shared" si="29"/>
        <v/>
      </c>
      <c r="BI35" s="169" t="str">
        <f t="shared" si="29"/>
        <v/>
      </c>
      <c r="BJ35" s="169" t="str">
        <f t="shared" si="29"/>
        <v/>
      </c>
      <c r="BK35" s="169" t="str">
        <f t="shared" si="29"/>
        <v/>
      </c>
      <c r="BL35" s="169" t="str">
        <f t="shared" si="29"/>
        <v/>
      </c>
      <c r="BM35" s="169" t="str">
        <f t="shared" si="29"/>
        <v/>
      </c>
      <c r="BN35" s="169" t="str">
        <f t="shared" si="29"/>
        <v/>
      </c>
      <c r="BO35" s="169"/>
      <c r="BP35" s="170"/>
      <c r="BQ35" s="171">
        <f t="shared" si="11"/>
        <v>0</v>
      </c>
      <c r="BR35" s="172">
        <f t="shared" ca="1" si="12"/>
        <v>46040</v>
      </c>
      <c r="BS35" s="173">
        <f t="shared" si="13"/>
        <v>0</v>
      </c>
    </row>
    <row r="36" spans="1:71" s="174" customFormat="1" ht="33.65" customHeight="1" x14ac:dyDescent="0.25">
      <c r="A36" s="175">
        <f t="shared" si="15"/>
        <v>28</v>
      </c>
      <c r="B36" s="181"/>
      <c r="C36" s="165"/>
      <c r="D36" s="176"/>
      <c r="E36" s="199"/>
      <c r="F36" s="199"/>
      <c r="G36" s="178"/>
      <c r="H36" s="177"/>
      <c r="I36" s="168" t="str">
        <f t="shared" si="14"/>
        <v/>
      </c>
      <c r="J36" s="169" t="str">
        <f t="shared" si="27"/>
        <v/>
      </c>
      <c r="K36" s="169" t="str">
        <f t="shared" si="27"/>
        <v/>
      </c>
      <c r="L36" s="169" t="str">
        <f t="shared" si="27"/>
        <v/>
      </c>
      <c r="M36" s="169" t="str">
        <f t="shared" si="27"/>
        <v/>
      </c>
      <c r="N36" s="169" t="str">
        <f t="shared" si="27"/>
        <v/>
      </c>
      <c r="O36" s="169" t="str">
        <f t="shared" si="27"/>
        <v/>
      </c>
      <c r="P36" s="169" t="str">
        <f t="shared" si="27"/>
        <v/>
      </c>
      <c r="Q36" s="169" t="str">
        <f t="shared" si="27"/>
        <v/>
      </c>
      <c r="R36" s="169" t="str">
        <f t="shared" si="27"/>
        <v/>
      </c>
      <c r="S36" s="169" t="str">
        <f t="shared" si="27"/>
        <v/>
      </c>
      <c r="T36" s="169" t="str">
        <f t="shared" si="27"/>
        <v/>
      </c>
      <c r="U36" s="169" t="str">
        <f t="shared" si="27"/>
        <v/>
      </c>
      <c r="V36" s="169" t="str">
        <f t="shared" si="27"/>
        <v/>
      </c>
      <c r="W36" s="169" t="str">
        <f t="shared" si="27"/>
        <v/>
      </c>
      <c r="X36" s="169" t="str">
        <f t="shared" si="27"/>
        <v/>
      </c>
      <c r="Y36" s="169" t="str">
        <f t="shared" si="27"/>
        <v/>
      </c>
      <c r="Z36" s="169" t="str">
        <f t="shared" si="27"/>
        <v/>
      </c>
      <c r="AA36" s="169" t="str">
        <f t="shared" si="27"/>
        <v/>
      </c>
      <c r="AB36" s="169" t="str">
        <f t="shared" si="27"/>
        <v/>
      </c>
      <c r="AC36" s="169" t="str">
        <f t="shared" si="27"/>
        <v/>
      </c>
      <c r="AD36" s="169" t="str">
        <f t="shared" si="27"/>
        <v/>
      </c>
      <c r="AE36" s="169" t="str">
        <f t="shared" si="27"/>
        <v/>
      </c>
      <c r="AF36" s="169" t="str">
        <f t="shared" si="27"/>
        <v/>
      </c>
      <c r="AG36" s="169" t="str">
        <f t="shared" si="27"/>
        <v/>
      </c>
      <c r="AH36" s="169" t="str">
        <f t="shared" si="27"/>
        <v/>
      </c>
      <c r="AI36" s="169" t="str">
        <f t="shared" si="27"/>
        <v/>
      </c>
      <c r="AJ36" s="169" t="str">
        <f t="shared" si="27"/>
        <v/>
      </c>
      <c r="AK36" s="169" t="str">
        <f t="shared" si="27"/>
        <v/>
      </c>
      <c r="AL36" s="169" t="str">
        <f t="shared" si="27"/>
        <v/>
      </c>
      <c r="AM36" s="169" t="str">
        <f t="shared" si="27"/>
        <v/>
      </c>
      <c r="AN36" s="169" t="str">
        <f t="shared" si="27"/>
        <v/>
      </c>
      <c r="AO36" s="169" t="str">
        <f t="shared" si="27"/>
        <v/>
      </c>
      <c r="AP36" s="169" t="str">
        <f t="shared" si="29"/>
        <v/>
      </c>
      <c r="AQ36" s="169" t="str">
        <f t="shared" si="29"/>
        <v/>
      </c>
      <c r="AR36" s="169" t="str">
        <f t="shared" si="29"/>
        <v/>
      </c>
      <c r="AS36" s="169" t="str">
        <f t="shared" si="29"/>
        <v/>
      </c>
      <c r="AT36" s="169" t="str">
        <f t="shared" si="29"/>
        <v/>
      </c>
      <c r="AU36" s="169" t="str">
        <f t="shared" si="29"/>
        <v/>
      </c>
      <c r="AV36" s="169" t="str">
        <f t="shared" si="29"/>
        <v/>
      </c>
      <c r="AW36" s="169" t="str">
        <f t="shared" si="29"/>
        <v/>
      </c>
      <c r="AX36" s="169" t="str">
        <f t="shared" si="29"/>
        <v/>
      </c>
      <c r="AY36" s="169" t="str">
        <f t="shared" si="29"/>
        <v/>
      </c>
      <c r="AZ36" s="169" t="str">
        <f t="shared" si="29"/>
        <v/>
      </c>
      <c r="BA36" s="169" t="str">
        <f t="shared" si="29"/>
        <v/>
      </c>
      <c r="BB36" s="169" t="str">
        <f t="shared" si="29"/>
        <v/>
      </c>
      <c r="BC36" s="169" t="str">
        <f t="shared" si="29"/>
        <v/>
      </c>
      <c r="BD36" s="169" t="str">
        <f t="shared" si="29"/>
        <v/>
      </c>
      <c r="BE36" s="169" t="str">
        <f t="shared" si="29"/>
        <v/>
      </c>
      <c r="BF36" s="169" t="str">
        <f t="shared" si="29"/>
        <v/>
      </c>
      <c r="BG36" s="169" t="str">
        <f t="shared" si="29"/>
        <v/>
      </c>
      <c r="BH36" s="169" t="str">
        <f t="shared" si="29"/>
        <v/>
      </c>
      <c r="BI36" s="169" t="str">
        <f t="shared" si="29"/>
        <v/>
      </c>
      <c r="BJ36" s="169" t="str">
        <f t="shared" si="29"/>
        <v/>
      </c>
      <c r="BK36" s="169" t="str">
        <f t="shared" si="29"/>
        <v/>
      </c>
      <c r="BL36" s="169" t="str">
        <f t="shared" si="29"/>
        <v/>
      </c>
      <c r="BM36" s="169" t="str">
        <f t="shared" si="29"/>
        <v/>
      </c>
      <c r="BN36" s="169" t="str">
        <f t="shared" si="29"/>
        <v/>
      </c>
      <c r="BO36" s="169"/>
      <c r="BP36" s="170"/>
      <c r="BQ36" s="171">
        <f t="shared" si="11"/>
        <v>0</v>
      </c>
      <c r="BR36" s="172">
        <f t="shared" ca="1" si="12"/>
        <v>46040</v>
      </c>
      <c r="BS36" s="173">
        <f t="shared" si="13"/>
        <v>0</v>
      </c>
    </row>
    <row r="37" spans="1:71" s="174" customFormat="1" ht="33.65" customHeight="1" x14ac:dyDescent="0.25">
      <c r="A37" s="175">
        <f t="shared" si="15"/>
        <v>29</v>
      </c>
      <c r="B37" s="181"/>
      <c r="C37" s="165"/>
      <c r="D37" s="176"/>
      <c r="E37" s="199"/>
      <c r="F37" s="199"/>
      <c r="G37" s="178"/>
      <c r="H37" s="177"/>
      <c r="I37" s="168" t="str">
        <f t="shared" si="14"/>
        <v/>
      </c>
      <c r="J37" s="169" t="str">
        <f t="shared" si="27"/>
        <v/>
      </c>
      <c r="K37" s="169" t="str">
        <f t="shared" si="27"/>
        <v/>
      </c>
      <c r="L37" s="169" t="str">
        <f t="shared" si="27"/>
        <v/>
      </c>
      <c r="M37" s="169" t="str">
        <f t="shared" si="27"/>
        <v/>
      </c>
      <c r="N37" s="169" t="str">
        <f t="shared" si="27"/>
        <v/>
      </c>
      <c r="O37" s="169" t="str">
        <f t="shared" si="27"/>
        <v/>
      </c>
      <c r="P37" s="169" t="str">
        <f t="shared" si="27"/>
        <v/>
      </c>
      <c r="Q37" s="169" t="str">
        <f t="shared" si="27"/>
        <v/>
      </c>
      <c r="R37" s="169" t="str">
        <f t="shared" si="27"/>
        <v/>
      </c>
      <c r="S37" s="169" t="str">
        <f t="shared" si="27"/>
        <v/>
      </c>
      <c r="T37" s="169" t="str">
        <f t="shared" si="27"/>
        <v/>
      </c>
      <c r="U37" s="169" t="str">
        <f t="shared" si="27"/>
        <v/>
      </c>
      <c r="V37" s="169" t="str">
        <f t="shared" si="27"/>
        <v/>
      </c>
      <c r="W37" s="169" t="str">
        <f t="shared" si="27"/>
        <v/>
      </c>
      <c r="X37" s="169" t="str">
        <f t="shared" si="27"/>
        <v/>
      </c>
      <c r="Y37" s="169" t="str">
        <f t="shared" si="27"/>
        <v/>
      </c>
      <c r="Z37" s="169" t="str">
        <f t="shared" si="27"/>
        <v/>
      </c>
      <c r="AA37" s="169" t="str">
        <f t="shared" si="27"/>
        <v/>
      </c>
      <c r="AB37" s="169" t="str">
        <f t="shared" si="27"/>
        <v/>
      </c>
      <c r="AC37" s="169" t="str">
        <f t="shared" si="27"/>
        <v/>
      </c>
      <c r="AD37" s="169" t="str">
        <f t="shared" si="27"/>
        <v/>
      </c>
      <c r="AE37" s="169" t="str">
        <f t="shared" si="27"/>
        <v/>
      </c>
      <c r="AF37" s="169" t="str">
        <f t="shared" si="27"/>
        <v/>
      </c>
      <c r="AG37" s="169" t="str">
        <f t="shared" si="27"/>
        <v/>
      </c>
      <c r="AH37" s="169" t="str">
        <f t="shared" si="27"/>
        <v/>
      </c>
      <c r="AI37" s="169" t="str">
        <f t="shared" si="27"/>
        <v/>
      </c>
      <c r="AJ37" s="169" t="str">
        <f t="shared" si="27"/>
        <v/>
      </c>
      <c r="AK37" s="169" t="str">
        <f t="shared" si="27"/>
        <v/>
      </c>
      <c r="AL37" s="169" t="str">
        <f t="shared" si="27"/>
        <v/>
      </c>
      <c r="AM37" s="169" t="str">
        <f t="shared" si="27"/>
        <v/>
      </c>
      <c r="AN37" s="169" t="str">
        <f t="shared" si="27"/>
        <v/>
      </c>
      <c r="AO37" s="169" t="str">
        <f t="shared" ref="AO37" si="30">IF(1&lt;=1,IF(OR($E37&gt;=AP$8,$F37&lt;AO$8),"",IF(OR($E37+$BS37&gt;=AO$8+7,AND($F37&lt;AO$8+7,$G37=1)),"l","m")),"")</f>
        <v/>
      </c>
      <c r="AP37" s="169" t="str">
        <f t="shared" si="29"/>
        <v/>
      </c>
      <c r="AQ37" s="169" t="str">
        <f t="shared" si="29"/>
        <v/>
      </c>
      <c r="AR37" s="169" t="str">
        <f t="shared" si="29"/>
        <v/>
      </c>
      <c r="AS37" s="169" t="str">
        <f t="shared" si="29"/>
        <v/>
      </c>
      <c r="AT37" s="169" t="str">
        <f t="shared" si="29"/>
        <v/>
      </c>
      <c r="AU37" s="169" t="str">
        <f t="shared" si="29"/>
        <v/>
      </c>
      <c r="AV37" s="169" t="str">
        <f t="shared" si="29"/>
        <v/>
      </c>
      <c r="AW37" s="169" t="str">
        <f t="shared" si="29"/>
        <v/>
      </c>
      <c r="AX37" s="169" t="str">
        <f t="shared" si="29"/>
        <v/>
      </c>
      <c r="AY37" s="169" t="str">
        <f t="shared" si="29"/>
        <v/>
      </c>
      <c r="AZ37" s="169" t="str">
        <f t="shared" si="29"/>
        <v/>
      </c>
      <c r="BA37" s="169" t="str">
        <f t="shared" si="29"/>
        <v/>
      </c>
      <c r="BB37" s="169" t="str">
        <f t="shared" si="29"/>
        <v/>
      </c>
      <c r="BC37" s="169" t="str">
        <f t="shared" si="29"/>
        <v/>
      </c>
      <c r="BD37" s="169" t="str">
        <f t="shared" si="29"/>
        <v/>
      </c>
      <c r="BE37" s="169" t="str">
        <f t="shared" si="29"/>
        <v/>
      </c>
      <c r="BF37" s="169" t="str">
        <f t="shared" si="29"/>
        <v/>
      </c>
      <c r="BG37" s="169" t="str">
        <f t="shared" si="29"/>
        <v/>
      </c>
      <c r="BH37" s="169" t="str">
        <f t="shared" si="29"/>
        <v/>
      </c>
      <c r="BI37" s="169" t="str">
        <f t="shared" si="29"/>
        <v/>
      </c>
      <c r="BJ37" s="169" t="str">
        <f t="shared" si="29"/>
        <v/>
      </c>
      <c r="BK37" s="169" t="str">
        <f t="shared" si="29"/>
        <v/>
      </c>
      <c r="BL37" s="169" t="str">
        <f t="shared" si="29"/>
        <v/>
      </c>
      <c r="BM37" s="169" t="str">
        <f t="shared" si="29"/>
        <v/>
      </c>
      <c r="BN37" s="169" t="str">
        <f t="shared" si="29"/>
        <v/>
      </c>
      <c r="BO37" s="169"/>
      <c r="BP37" s="170"/>
      <c r="BQ37" s="171">
        <f t="shared" si="11"/>
        <v>0</v>
      </c>
      <c r="BR37" s="172">
        <f t="shared" ca="1" si="12"/>
        <v>46040</v>
      </c>
      <c r="BS37" s="173">
        <f t="shared" si="13"/>
        <v>0</v>
      </c>
    </row>
    <row r="38" spans="1:71" s="174" customFormat="1" ht="33.65" customHeight="1" x14ac:dyDescent="0.25">
      <c r="A38" s="175">
        <f t="shared" si="15"/>
        <v>30</v>
      </c>
      <c r="B38" s="181"/>
      <c r="C38" s="165"/>
      <c r="D38" s="176"/>
      <c r="E38" s="199"/>
      <c r="F38" s="199"/>
      <c r="G38" s="178"/>
      <c r="H38" s="177"/>
      <c r="I38" s="168" t="str">
        <f t="shared" si="14"/>
        <v/>
      </c>
      <c r="J38" s="169" t="str">
        <f t="shared" ref="J38:AO39" si="31">IF(1&lt;=1,IF(OR($E38&gt;=K$8,$F38&lt;J$8),"",IF(OR($E38+$BS38&gt;=J$8+7,AND($F38&lt;J$8+7,$G38=1)),"l","m")),"")</f>
        <v/>
      </c>
      <c r="K38" s="169" t="str">
        <f t="shared" si="31"/>
        <v/>
      </c>
      <c r="L38" s="169" t="str">
        <f t="shared" si="31"/>
        <v/>
      </c>
      <c r="M38" s="169" t="str">
        <f t="shared" si="31"/>
        <v/>
      </c>
      <c r="N38" s="169" t="str">
        <f t="shared" si="31"/>
        <v/>
      </c>
      <c r="O38" s="169" t="str">
        <f t="shared" si="31"/>
        <v/>
      </c>
      <c r="P38" s="169" t="str">
        <f t="shared" si="31"/>
        <v/>
      </c>
      <c r="Q38" s="169" t="str">
        <f t="shared" si="31"/>
        <v/>
      </c>
      <c r="R38" s="169" t="str">
        <f t="shared" si="31"/>
        <v/>
      </c>
      <c r="S38" s="169" t="str">
        <f t="shared" si="31"/>
        <v/>
      </c>
      <c r="T38" s="169" t="str">
        <f t="shared" si="31"/>
        <v/>
      </c>
      <c r="U38" s="169" t="str">
        <f t="shared" si="31"/>
        <v/>
      </c>
      <c r="V38" s="169" t="str">
        <f t="shared" si="31"/>
        <v/>
      </c>
      <c r="W38" s="169" t="str">
        <f t="shared" si="31"/>
        <v/>
      </c>
      <c r="X38" s="169" t="str">
        <f t="shared" si="31"/>
        <v/>
      </c>
      <c r="Y38" s="169" t="str">
        <f t="shared" si="31"/>
        <v/>
      </c>
      <c r="Z38" s="169" t="str">
        <f t="shared" si="31"/>
        <v/>
      </c>
      <c r="AA38" s="169" t="str">
        <f t="shared" si="31"/>
        <v/>
      </c>
      <c r="AB38" s="169" t="str">
        <f t="shared" si="31"/>
        <v/>
      </c>
      <c r="AC38" s="169" t="str">
        <f t="shared" si="31"/>
        <v/>
      </c>
      <c r="AD38" s="169" t="str">
        <f t="shared" si="31"/>
        <v/>
      </c>
      <c r="AE38" s="169" t="str">
        <f t="shared" si="31"/>
        <v/>
      </c>
      <c r="AF38" s="169" t="str">
        <f t="shared" si="31"/>
        <v/>
      </c>
      <c r="AG38" s="169" t="str">
        <f t="shared" si="31"/>
        <v/>
      </c>
      <c r="AH38" s="169" t="str">
        <f t="shared" si="31"/>
        <v/>
      </c>
      <c r="AI38" s="169" t="str">
        <f t="shared" si="31"/>
        <v/>
      </c>
      <c r="AJ38" s="169" t="str">
        <f t="shared" si="31"/>
        <v/>
      </c>
      <c r="AK38" s="169" t="str">
        <f t="shared" si="31"/>
        <v/>
      </c>
      <c r="AL38" s="169" t="str">
        <f t="shared" si="31"/>
        <v/>
      </c>
      <c r="AM38" s="169" t="str">
        <f t="shared" si="31"/>
        <v/>
      </c>
      <c r="AN38" s="169" t="str">
        <f t="shared" si="31"/>
        <v/>
      </c>
      <c r="AO38" s="169" t="str">
        <f t="shared" si="31"/>
        <v/>
      </c>
      <c r="AP38" s="169" t="str">
        <f t="shared" si="29"/>
        <v/>
      </c>
      <c r="AQ38" s="169" t="str">
        <f t="shared" si="29"/>
        <v/>
      </c>
      <c r="AR38" s="169" t="str">
        <f t="shared" si="29"/>
        <v/>
      </c>
      <c r="AS38" s="169" t="str">
        <f t="shared" si="29"/>
        <v/>
      </c>
      <c r="AT38" s="169" t="str">
        <f t="shared" si="29"/>
        <v/>
      </c>
      <c r="AU38" s="169" t="str">
        <f t="shared" si="29"/>
        <v/>
      </c>
      <c r="AV38" s="169" t="str">
        <f t="shared" si="29"/>
        <v/>
      </c>
      <c r="AW38" s="169" t="str">
        <f t="shared" si="29"/>
        <v/>
      </c>
      <c r="AX38" s="169" t="str">
        <f t="shared" si="29"/>
        <v/>
      </c>
      <c r="AY38" s="169" t="str">
        <f t="shared" si="29"/>
        <v/>
      </c>
      <c r="AZ38" s="169" t="str">
        <f t="shared" si="29"/>
        <v/>
      </c>
      <c r="BA38" s="169" t="str">
        <f t="shared" si="29"/>
        <v/>
      </c>
      <c r="BB38" s="169" t="str">
        <f t="shared" si="29"/>
        <v/>
      </c>
      <c r="BC38" s="169" t="str">
        <f t="shared" si="29"/>
        <v/>
      </c>
      <c r="BD38" s="169" t="str">
        <f t="shared" si="29"/>
        <v/>
      </c>
      <c r="BE38" s="169" t="str">
        <f t="shared" si="29"/>
        <v/>
      </c>
      <c r="BF38" s="169" t="str">
        <f t="shared" si="29"/>
        <v/>
      </c>
      <c r="BG38" s="169" t="str">
        <f t="shared" si="29"/>
        <v/>
      </c>
      <c r="BH38" s="169" t="str">
        <f t="shared" si="29"/>
        <v/>
      </c>
      <c r="BI38" s="169" t="str">
        <f t="shared" si="29"/>
        <v/>
      </c>
      <c r="BJ38" s="169" t="str">
        <f t="shared" si="29"/>
        <v/>
      </c>
      <c r="BK38" s="169" t="str">
        <f t="shared" si="29"/>
        <v/>
      </c>
      <c r="BL38" s="169" t="str">
        <f t="shared" si="29"/>
        <v/>
      </c>
      <c r="BM38" s="169" t="str">
        <f t="shared" si="29"/>
        <v/>
      </c>
      <c r="BN38" s="169" t="str">
        <f t="shared" si="29"/>
        <v/>
      </c>
      <c r="BO38" s="169"/>
      <c r="BP38" s="170"/>
      <c r="BQ38" s="171">
        <f t="shared" si="11"/>
        <v>0</v>
      </c>
      <c r="BR38" s="172">
        <f t="shared" ca="1" si="12"/>
        <v>46040</v>
      </c>
      <c r="BS38" s="173">
        <f t="shared" si="13"/>
        <v>0</v>
      </c>
    </row>
    <row r="39" spans="1:71" s="174" customFormat="1" ht="33.65" customHeight="1" x14ac:dyDescent="0.25">
      <c r="A39" s="175">
        <f t="shared" si="15"/>
        <v>31</v>
      </c>
      <c r="B39" s="181"/>
      <c r="C39" s="165"/>
      <c r="D39" s="176"/>
      <c r="E39" s="199"/>
      <c r="F39" s="199"/>
      <c r="G39" s="178"/>
      <c r="H39" s="177"/>
      <c r="I39" s="168" t="str">
        <f t="shared" si="14"/>
        <v/>
      </c>
      <c r="J39" s="169" t="str">
        <f t="shared" si="31"/>
        <v/>
      </c>
      <c r="K39" s="169" t="str">
        <f t="shared" si="31"/>
        <v/>
      </c>
      <c r="L39" s="169" t="str">
        <f t="shared" si="31"/>
        <v/>
      </c>
      <c r="M39" s="169" t="str">
        <f t="shared" si="31"/>
        <v/>
      </c>
      <c r="N39" s="169" t="str">
        <f t="shared" si="31"/>
        <v/>
      </c>
      <c r="O39" s="169" t="str">
        <f t="shared" si="31"/>
        <v/>
      </c>
      <c r="P39" s="169" t="str">
        <f t="shared" si="31"/>
        <v/>
      </c>
      <c r="Q39" s="169" t="str">
        <f t="shared" si="31"/>
        <v/>
      </c>
      <c r="R39" s="169" t="str">
        <f t="shared" si="31"/>
        <v/>
      </c>
      <c r="S39" s="169" t="str">
        <f t="shared" si="31"/>
        <v/>
      </c>
      <c r="T39" s="169" t="str">
        <f t="shared" si="31"/>
        <v/>
      </c>
      <c r="U39" s="169" t="str">
        <f t="shared" si="31"/>
        <v/>
      </c>
      <c r="V39" s="169" t="str">
        <f t="shared" si="31"/>
        <v/>
      </c>
      <c r="W39" s="169" t="str">
        <f t="shared" si="31"/>
        <v/>
      </c>
      <c r="X39" s="169" t="str">
        <f t="shared" si="31"/>
        <v/>
      </c>
      <c r="Y39" s="169" t="str">
        <f t="shared" si="31"/>
        <v/>
      </c>
      <c r="Z39" s="169" t="str">
        <f t="shared" si="31"/>
        <v/>
      </c>
      <c r="AA39" s="169" t="str">
        <f t="shared" si="31"/>
        <v/>
      </c>
      <c r="AB39" s="169" t="str">
        <f t="shared" si="31"/>
        <v/>
      </c>
      <c r="AC39" s="169" t="str">
        <f t="shared" si="31"/>
        <v/>
      </c>
      <c r="AD39" s="169" t="str">
        <f t="shared" si="31"/>
        <v/>
      </c>
      <c r="AE39" s="169" t="str">
        <f t="shared" si="31"/>
        <v/>
      </c>
      <c r="AF39" s="169" t="str">
        <f t="shared" si="31"/>
        <v/>
      </c>
      <c r="AG39" s="169" t="str">
        <f t="shared" si="31"/>
        <v/>
      </c>
      <c r="AH39" s="169" t="str">
        <f t="shared" si="31"/>
        <v/>
      </c>
      <c r="AI39" s="169" t="str">
        <f t="shared" si="31"/>
        <v/>
      </c>
      <c r="AJ39" s="169" t="str">
        <f t="shared" si="31"/>
        <v/>
      </c>
      <c r="AK39" s="169" t="str">
        <f t="shared" si="31"/>
        <v/>
      </c>
      <c r="AL39" s="169" t="str">
        <f t="shared" si="31"/>
        <v/>
      </c>
      <c r="AM39" s="169" t="str">
        <f t="shared" si="31"/>
        <v/>
      </c>
      <c r="AN39" s="169" t="str">
        <f t="shared" si="31"/>
        <v/>
      </c>
      <c r="AO39" s="169" t="str">
        <f t="shared" si="31"/>
        <v/>
      </c>
      <c r="AP39" s="169" t="str">
        <f t="shared" si="29"/>
        <v/>
      </c>
      <c r="AQ39" s="169" t="str">
        <f t="shared" si="29"/>
        <v/>
      </c>
      <c r="AR39" s="169" t="str">
        <f t="shared" si="29"/>
        <v/>
      </c>
      <c r="AS39" s="169" t="str">
        <f t="shared" si="29"/>
        <v/>
      </c>
      <c r="AT39" s="169" t="str">
        <f t="shared" si="29"/>
        <v/>
      </c>
      <c r="AU39" s="169" t="str">
        <f t="shared" si="29"/>
        <v/>
      </c>
      <c r="AV39" s="169" t="str">
        <f t="shared" si="29"/>
        <v/>
      </c>
      <c r="AW39" s="169" t="str">
        <f t="shared" si="29"/>
        <v/>
      </c>
      <c r="AX39" s="169" t="str">
        <f t="shared" si="29"/>
        <v/>
      </c>
      <c r="AY39" s="169" t="str">
        <f t="shared" si="29"/>
        <v/>
      </c>
      <c r="AZ39" s="169" t="str">
        <f t="shared" si="29"/>
        <v/>
      </c>
      <c r="BA39" s="169" t="str">
        <f t="shared" si="29"/>
        <v/>
      </c>
      <c r="BB39" s="169" t="str">
        <f t="shared" si="29"/>
        <v/>
      </c>
      <c r="BC39" s="169" t="str">
        <f t="shared" si="29"/>
        <v/>
      </c>
      <c r="BD39" s="169" t="str">
        <f t="shared" si="29"/>
        <v/>
      </c>
      <c r="BE39" s="169" t="str">
        <f t="shared" si="29"/>
        <v/>
      </c>
      <c r="BF39" s="169" t="str">
        <f t="shared" si="29"/>
        <v/>
      </c>
      <c r="BG39" s="169" t="str">
        <f t="shared" si="29"/>
        <v/>
      </c>
      <c r="BH39" s="169" t="str">
        <f t="shared" si="29"/>
        <v/>
      </c>
      <c r="BI39" s="169" t="str">
        <f t="shared" si="29"/>
        <v/>
      </c>
      <c r="BJ39" s="169" t="str">
        <f t="shared" si="29"/>
        <v/>
      </c>
      <c r="BK39" s="169" t="str">
        <f t="shared" si="29"/>
        <v/>
      </c>
      <c r="BL39" s="169" t="str">
        <f t="shared" si="29"/>
        <v/>
      </c>
      <c r="BM39" s="169" t="str">
        <f t="shared" si="29"/>
        <v/>
      </c>
      <c r="BN39" s="169" t="str">
        <f t="shared" si="29"/>
        <v/>
      </c>
      <c r="BO39" s="169"/>
      <c r="BP39" s="170"/>
      <c r="BQ39" s="171">
        <f t="shared" si="11"/>
        <v>0</v>
      </c>
      <c r="BR39" s="172">
        <f t="shared" ca="1" si="12"/>
        <v>46040</v>
      </c>
      <c r="BS39" s="173">
        <f t="shared" si="13"/>
        <v>0</v>
      </c>
    </row>
    <row r="40" spans="1:71" s="174" customFormat="1" ht="33.65" customHeight="1" x14ac:dyDescent="0.25">
      <c r="A40" s="175">
        <f t="shared" si="15"/>
        <v>32</v>
      </c>
      <c r="B40" s="181"/>
      <c r="C40" s="165"/>
      <c r="D40" s="176"/>
      <c r="E40" s="199"/>
      <c r="F40" s="199"/>
      <c r="G40" s="178"/>
      <c r="H40" s="177"/>
      <c r="I40" s="168" t="str">
        <f t="shared" ref="I40:I58" si="32">IF(G40="","",IF(BR40="","Terminado",(IF(BR40&lt;0,"En Proceso","Atrasado"))))</f>
        <v/>
      </c>
      <c r="J40" s="169" t="str">
        <f t="shared" ref="J40:J58" si="33">IF(1&lt;=1,IF(OR($E40&gt;=K$8,$F40&lt;J$8),"",IF(OR($E40+$BS40&gt;=J$8+7,AND($F40&lt;J$8+7,$G40=1)),"l","m")),"")</f>
        <v/>
      </c>
      <c r="K40" s="169" t="str">
        <f t="shared" ref="K40:K58" si="34">IF(1&lt;=1,IF(OR($E40&gt;=L$8,$F40&lt;K$8),"",IF(OR($E40+$BS40&gt;=K$8+7,AND($F40&lt;K$8+7,$G40=1)),"l","m")),"")</f>
        <v/>
      </c>
      <c r="L40" s="169" t="str">
        <f t="shared" ref="L40:L58" si="35">IF(1&lt;=1,IF(OR($E40&gt;=M$8,$F40&lt;L$8),"",IF(OR($E40+$BS40&gt;=L$8+7,AND($F40&lt;L$8+7,$G40=1)),"l","m")),"")</f>
        <v/>
      </c>
      <c r="M40" s="169" t="str">
        <f t="shared" ref="M40:M58" si="36">IF(1&lt;=1,IF(OR($E40&gt;=N$8,$F40&lt;M$8),"",IF(OR($E40+$BS40&gt;=M$8+7,AND($F40&lt;M$8+7,$G40=1)),"l","m")),"")</f>
        <v/>
      </c>
      <c r="N40" s="169" t="str">
        <f t="shared" ref="N40:N58" si="37">IF(1&lt;=1,IF(OR($E40&gt;=O$8,$F40&lt;N$8),"",IF(OR($E40+$BS40&gt;=N$8+7,AND($F40&lt;N$8+7,$G40=1)),"l","m")),"")</f>
        <v/>
      </c>
      <c r="O40" s="169" t="str">
        <f t="shared" ref="O40:O58" si="38">IF(1&lt;=1,IF(OR($E40&gt;=P$8,$F40&lt;O$8),"",IF(OR($E40+$BS40&gt;=O$8+7,AND($F40&lt;O$8+7,$G40=1)),"l","m")),"")</f>
        <v/>
      </c>
      <c r="P40" s="169" t="str">
        <f t="shared" ref="P40:P58" si="39">IF(1&lt;=1,IF(OR($E40&gt;=Q$8,$F40&lt;P$8),"",IF(OR($E40+$BS40&gt;=P$8+7,AND($F40&lt;P$8+7,$G40=1)),"l","m")),"")</f>
        <v/>
      </c>
      <c r="Q40" s="169" t="str">
        <f t="shared" ref="Q40:Q58" si="40">IF(1&lt;=1,IF(OR($E40&gt;=R$8,$F40&lt;Q$8),"",IF(OR($E40+$BS40&gt;=Q$8+7,AND($F40&lt;Q$8+7,$G40=1)),"l","m")),"")</f>
        <v/>
      </c>
      <c r="R40" s="169" t="str">
        <f t="shared" ref="R40:R58" si="41">IF(1&lt;=1,IF(OR($E40&gt;=S$8,$F40&lt;R$8),"",IF(OR($E40+$BS40&gt;=R$8+7,AND($F40&lt;R$8+7,$G40=1)),"l","m")),"")</f>
        <v/>
      </c>
      <c r="S40" s="169" t="str">
        <f t="shared" ref="S40:S58" si="42">IF(1&lt;=1,IF(OR($E40&gt;=T$8,$F40&lt;S$8),"",IF(OR($E40+$BS40&gt;=S$8+7,AND($F40&lt;S$8+7,$G40=1)),"l","m")),"")</f>
        <v/>
      </c>
      <c r="T40" s="169" t="str">
        <f t="shared" ref="T40:T58" si="43">IF(1&lt;=1,IF(OR($E40&gt;=U$8,$F40&lt;T$8),"",IF(OR($E40+$BS40&gt;=T$8+7,AND($F40&lt;T$8+7,$G40=1)),"l","m")),"")</f>
        <v/>
      </c>
      <c r="U40" s="169" t="str">
        <f t="shared" ref="U40:U58" si="44">IF(1&lt;=1,IF(OR($E40&gt;=V$8,$F40&lt;U$8),"",IF(OR($E40+$BS40&gt;=U$8+7,AND($F40&lt;U$8+7,$G40=1)),"l","m")),"")</f>
        <v/>
      </c>
      <c r="V40" s="169" t="str">
        <f t="shared" ref="V40:V58" si="45">IF(1&lt;=1,IF(OR($E40&gt;=W$8,$F40&lt;V$8),"",IF(OR($E40+$BS40&gt;=V$8+7,AND($F40&lt;V$8+7,$G40=1)),"l","m")),"")</f>
        <v/>
      </c>
      <c r="W40" s="169" t="str">
        <f t="shared" ref="W40:W58" si="46">IF(1&lt;=1,IF(OR($E40&gt;=X$8,$F40&lt;W$8),"",IF(OR($E40+$BS40&gt;=W$8+7,AND($F40&lt;W$8+7,$G40=1)),"l","m")),"")</f>
        <v/>
      </c>
      <c r="X40" s="169" t="str">
        <f t="shared" ref="X40:X58" si="47">IF(1&lt;=1,IF(OR($E40&gt;=Y$8,$F40&lt;X$8),"",IF(OR($E40+$BS40&gt;=X$8+7,AND($F40&lt;X$8+7,$G40=1)),"l","m")),"")</f>
        <v/>
      </c>
      <c r="Y40" s="169" t="str">
        <f t="shared" ref="Y40:Y58" si="48">IF(1&lt;=1,IF(OR($E40&gt;=Z$8,$F40&lt;Y$8),"",IF(OR($E40+$BS40&gt;=Y$8+7,AND($F40&lt;Y$8+7,$G40=1)),"l","m")),"")</f>
        <v/>
      </c>
      <c r="Z40" s="169" t="str">
        <f t="shared" ref="Z40:Z58" si="49">IF(1&lt;=1,IF(OR($E40&gt;=AA$8,$F40&lt;Z$8),"",IF(OR($E40+$BS40&gt;=Z$8+7,AND($F40&lt;Z$8+7,$G40=1)),"l","m")),"")</f>
        <v/>
      </c>
      <c r="AA40" s="169" t="str">
        <f t="shared" ref="AA40:AA58" si="50">IF(1&lt;=1,IF(OR($E40&gt;=AB$8,$F40&lt;AA$8),"",IF(OR($E40+$BS40&gt;=AA$8+7,AND($F40&lt;AA$8+7,$G40=1)),"l","m")),"")</f>
        <v/>
      </c>
      <c r="AB40" s="169" t="str">
        <f t="shared" ref="AB40:AB58" si="51">IF(1&lt;=1,IF(OR($E40&gt;=AC$8,$F40&lt;AB$8),"",IF(OR($E40+$BS40&gt;=AB$8+7,AND($F40&lt;AB$8+7,$G40=1)),"l","m")),"")</f>
        <v/>
      </c>
      <c r="AC40" s="169" t="str">
        <f t="shared" ref="AC40:AC58" si="52">IF(1&lt;=1,IF(OR($E40&gt;=AD$8,$F40&lt;AC$8),"",IF(OR($E40+$BS40&gt;=AC$8+7,AND($F40&lt;AC$8+7,$G40=1)),"l","m")),"")</f>
        <v/>
      </c>
      <c r="AD40" s="169" t="str">
        <f t="shared" ref="AD40:AD58" si="53">IF(1&lt;=1,IF(OR($E40&gt;=AE$8,$F40&lt;AD$8),"",IF(OR($E40+$BS40&gt;=AD$8+7,AND($F40&lt;AD$8+7,$G40=1)),"l","m")),"")</f>
        <v/>
      </c>
      <c r="AE40" s="169" t="str">
        <f t="shared" ref="AE40:AE58" si="54">IF(1&lt;=1,IF(OR($E40&gt;=AF$8,$F40&lt;AE$8),"",IF(OR($E40+$BS40&gt;=AE$8+7,AND($F40&lt;AE$8+7,$G40=1)),"l","m")),"")</f>
        <v/>
      </c>
      <c r="AF40" s="169" t="str">
        <f t="shared" ref="AF40:AF58" si="55">IF(1&lt;=1,IF(OR($E40&gt;=AG$8,$F40&lt;AF$8),"",IF(OR($E40+$BS40&gt;=AF$8+7,AND($F40&lt;AF$8+7,$G40=1)),"l","m")),"")</f>
        <v/>
      </c>
      <c r="AG40" s="169" t="str">
        <f t="shared" ref="AG40:AG58" si="56">IF(1&lt;=1,IF(OR($E40&gt;=AH$8,$F40&lt;AG$8),"",IF(OR($E40+$BS40&gt;=AG$8+7,AND($F40&lt;AG$8+7,$G40=1)),"l","m")),"")</f>
        <v/>
      </c>
      <c r="AH40" s="169" t="str">
        <f t="shared" ref="AH40:AH58" si="57">IF(1&lt;=1,IF(OR($E40&gt;=AI$8,$F40&lt;AH$8),"",IF(OR($E40+$BS40&gt;=AH$8+7,AND($F40&lt;AH$8+7,$G40=1)),"l","m")),"")</f>
        <v/>
      </c>
      <c r="AI40" s="169" t="str">
        <f t="shared" ref="AI40:AI58" si="58">IF(1&lt;=1,IF(OR($E40&gt;=AJ$8,$F40&lt;AI$8),"",IF(OR($E40+$BS40&gt;=AI$8+7,AND($F40&lt;AI$8+7,$G40=1)),"l","m")),"")</f>
        <v/>
      </c>
      <c r="AJ40" s="169" t="str">
        <f t="shared" ref="AJ40:AJ58" si="59">IF(1&lt;=1,IF(OR($E40&gt;=AK$8,$F40&lt;AJ$8),"",IF(OR($E40+$BS40&gt;=AJ$8+7,AND($F40&lt;AJ$8+7,$G40=1)),"l","m")),"")</f>
        <v/>
      </c>
      <c r="AK40" s="169" t="str">
        <f t="shared" ref="AK40:AK58" si="60">IF(1&lt;=1,IF(OR($E40&gt;=AL$8,$F40&lt;AK$8),"",IF(OR($E40+$BS40&gt;=AK$8+7,AND($F40&lt;AK$8+7,$G40=1)),"l","m")),"")</f>
        <v/>
      </c>
      <c r="AL40" s="169" t="str">
        <f t="shared" ref="AL40:AL58" si="61">IF(1&lt;=1,IF(OR($E40&gt;=AM$8,$F40&lt;AL$8),"",IF(OR($E40+$BS40&gt;=AL$8+7,AND($F40&lt;AL$8+7,$G40=1)),"l","m")),"")</f>
        <v/>
      </c>
      <c r="AM40" s="169" t="str">
        <f t="shared" ref="AM40:AM58" si="62">IF(1&lt;=1,IF(OR($E40&gt;=AN$8,$F40&lt;AM$8),"",IF(OR($E40+$BS40&gt;=AM$8+7,AND($F40&lt;AM$8+7,$G40=1)),"l","m")),"")</f>
        <v/>
      </c>
      <c r="AN40" s="169" t="str">
        <f t="shared" ref="AN40:AN58" si="63">IF(1&lt;=1,IF(OR($E40&gt;=AO$8,$F40&lt;AN$8),"",IF(OR($E40+$BS40&gt;=AN$8+7,AND($F40&lt;AN$8+7,$G40=1)),"l","m")),"")</f>
        <v/>
      </c>
      <c r="AO40" s="169" t="str">
        <f t="shared" ref="AO40:AO58" si="64">IF(1&lt;=1,IF(OR($E40&gt;=AP$8,$F40&lt;AO$8),"",IF(OR($E40+$BS40&gt;=AO$8+7,AND($F40&lt;AO$8+7,$G40=1)),"l","m")),"")</f>
        <v/>
      </c>
      <c r="AP40" s="169" t="str">
        <f t="shared" ref="AP40:AP58" si="65">IF(1&lt;=1,IF(OR($E40&gt;=AQ$8,$F40&lt;AP$8),"",IF(OR($E40+$BS40&gt;=AP$8+7,AND($F40&lt;AP$8+7,$G40=1)),"l","m")),"")</f>
        <v/>
      </c>
      <c r="AQ40" s="169" t="str">
        <f t="shared" ref="AQ40:AQ58" si="66">IF(1&lt;=1,IF(OR($E40&gt;=AR$8,$F40&lt;AQ$8),"",IF(OR($E40+$BS40&gt;=AQ$8+7,AND($F40&lt;AQ$8+7,$G40=1)),"l","m")),"")</f>
        <v/>
      </c>
      <c r="AR40" s="169" t="str">
        <f t="shared" ref="AR40:AR58" si="67">IF(1&lt;=1,IF(OR($E40&gt;=AS$8,$F40&lt;AR$8),"",IF(OR($E40+$BS40&gt;=AR$8+7,AND($F40&lt;AR$8+7,$G40=1)),"l","m")),"")</f>
        <v/>
      </c>
      <c r="AS40" s="169" t="str">
        <f t="shared" ref="AS40:AS58" si="68">IF(1&lt;=1,IF(OR($E40&gt;=AT$8,$F40&lt;AS$8),"",IF(OR($E40+$BS40&gt;=AS$8+7,AND($F40&lt;AS$8+7,$G40=1)),"l","m")),"")</f>
        <v/>
      </c>
      <c r="AT40" s="169" t="str">
        <f t="shared" ref="AT40:AT58" si="69">IF(1&lt;=1,IF(OR($E40&gt;=AU$8,$F40&lt;AT$8),"",IF(OR($E40+$BS40&gt;=AT$8+7,AND($F40&lt;AT$8+7,$G40=1)),"l","m")),"")</f>
        <v/>
      </c>
      <c r="AU40" s="169" t="str">
        <f t="shared" ref="AU40:AU58" si="70">IF(1&lt;=1,IF(OR($E40&gt;=AV$8,$F40&lt;AU$8),"",IF(OR($E40+$BS40&gt;=AU$8+7,AND($F40&lt;AU$8+7,$G40=1)),"l","m")),"")</f>
        <v/>
      </c>
      <c r="AV40" s="169" t="str">
        <f t="shared" ref="AV40:AV58" si="71">IF(1&lt;=1,IF(OR($E40&gt;=AW$8,$F40&lt;AV$8),"",IF(OR($E40+$BS40&gt;=AV$8+7,AND($F40&lt;AV$8+7,$G40=1)),"l","m")),"")</f>
        <v/>
      </c>
      <c r="AW40" s="169" t="str">
        <f t="shared" ref="AW40:AW58" si="72">IF(1&lt;=1,IF(OR($E40&gt;=AX$8,$F40&lt;AW$8),"",IF(OR($E40+$BS40&gt;=AW$8+7,AND($F40&lt;AW$8+7,$G40=1)),"l","m")),"")</f>
        <v/>
      </c>
      <c r="AX40" s="169" t="str">
        <f t="shared" ref="AX40:AX58" si="73">IF(1&lt;=1,IF(OR($E40&gt;=AY$8,$F40&lt;AX$8),"",IF(OR($E40+$BS40&gt;=AX$8+7,AND($F40&lt;AX$8+7,$G40=1)),"l","m")),"")</f>
        <v/>
      </c>
      <c r="AY40" s="169" t="str">
        <f t="shared" ref="AY40:AY58" si="74">IF(1&lt;=1,IF(OR($E40&gt;=AZ$8,$F40&lt;AY$8),"",IF(OR($E40+$BS40&gt;=AY$8+7,AND($F40&lt;AY$8+7,$G40=1)),"l","m")),"")</f>
        <v/>
      </c>
      <c r="AZ40" s="169" t="str">
        <f t="shared" ref="AZ40:AZ58" si="75">IF(1&lt;=1,IF(OR($E40&gt;=BA$8,$F40&lt;AZ$8),"",IF(OR($E40+$BS40&gt;=AZ$8+7,AND($F40&lt;AZ$8+7,$G40=1)),"l","m")),"")</f>
        <v/>
      </c>
      <c r="BA40" s="169" t="str">
        <f t="shared" ref="BA40:BA58" si="76">IF(1&lt;=1,IF(OR($E40&gt;=BB$8,$F40&lt;BA$8),"",IF(OR($E40+$BS40&gt;=BA$8+7,AND($F40&lt;BA$8+7,$G40=1)),"l","m")),"")</f>
        <v/>
      </c>
      <c r="BB40" s="169" t="str">
        <f t="shared" ref="BB40:BB58" si="77">IF(1&lt;=1,IF(OR($E40&gt;=BC$8,$F40&lt;BB$8),"",IF(OR($E40+$BS40&gt;=BB$8+7,AND($F40&lt;BB$8+7,$G40=1)),"l","m")),"")</f>
        <v/>
      </c>
      <c r="BC40" s="169" t="str">
        <f t="shared" ref="BC40:BC58" si="78">IF(1&lt;=1,IF(OR($E40&gt;=BD$8,$F40&lt;BC$8),"",IF(OR($E40+$BS40&gt;=BC$8+7,AND($F40&lt;BC$8+7,$G40=1)),"l","m")),"")</f>
        <v/>
      </c>
      <c r="BD40" s="169" t="str">
        <f t="shared" ref="BD40:BD58" si="79">IF(1&lt;=1,IF(OR($E40&gt;=BE$8,$F40&lt;BD$8),"",IF(OR($E40+$BS40&gt;=BD$8+7,AND($F40&lt;BD$8+7,$G40=1)),"l","m")),"")</f>
        <v/>
      </c>
      <c r="BE40" s="169" t="str">
        <f t="shared" ref="BE40:BE58" si="80">IF(1&lt;=1,IF(OR($E40&gt;=BF$8,$F40&lt;BE$8),"",IF(OR($E40+$BS40&gt;=BE$8+7,AND($F40&lt;BE$8+7,$G40=1)),"l","m")),"")</f>
        <v/>
      </c>
      <c r="BF40" s="169" t="str">
        <f t="shared" ref="BF40:BF58" si="81">IF(1&lt;=1,IF(OR($E40&gt;=BG$8,$F40&lt;BF$8),"",IF(OR($E40+$BS40&gt;=BF$8+7,AND($F40&lt;BF$8+7,$G40=1)),"l","m")),"")</f>
        <v/>
      </c>
      <c r="BG40" s="169" t="str">
        <f t="shared" ref="BG40:BG58" si="82">IF(1&lt;=1,IF(OR($E40&gt;=BH$8,$F40&lt;BG$8),"",IF(OR($E40+$BS40&gt;=BG$8+7,AND($F40&lt;BG$8+7,$G40=1)),"l","m")),"")</f>
        <v/>
      </c>
      <c r="BH40" s="169" t="str">
        <f t="shared" ref="BH40:BH58" si="83">IF(1&lt;=1,IF(OR($E40&gt;=BI$8,$F40&lt;BH$8),"",IF(OR($E40+$BS40&gt;=BH$8+7,AND($F40&lt;BH$8+7,$G40=1)),"l","m")),"")</f>
        <v/>
      </c>
      <c r="BI40" s="169" t="str">
        <f t="shared" ref="BI40:BI58" si="84">IF(1&lt;=1,IF(OR($E40&gt;=BJ$8,$F40&lt;BI$8),"",IF(OR($E40+$BS40&gt;=BI$8+7,AND($F40&lt;BI$8+7,$G40=1)),"l","m")),"")</f>
        <v/>
      </c>
      <c r="BJ40" s="169" t="str">
        <f t="shared" ref="BJ40:BJ58" si="85">IF(1&lt;=1,IF(OR($E40&gt;=BK$8,$F40&lt;BJ$8),"",IF(OR($E40+$BS40&gt;=BJ$8+7,AND($F40&lt;BJ$8+7,$G40=1)),"l","m")),"")</f>
        <v/>
      </c>
      <c r="BK40" s="169" t="str">
        <f t="shared" ref="BK40:BK58" si="86">IF(1&lt;=1,IF(OR($E40&gt;=BL$8,$F40&lt;BK$8),"",IF(OR($E40+$BS40&gt;=BK$8+7,AND($F40&lt;BK$8+7,$G40=1)),"l","m")),"")</f>
        <v/>
      </c>
      <c r="BL40" s="169" t="str">
        <f t="shared" ref="BL40:BL58" si="87">IF(1&lt;=1,IF(OR($E40&gt;=BM$8,$F40&lt;BL$8),"",IF(OR($E40+$BS40&gt;=BL$8+7,AND($F40&lt;BL$8+7,$G40=1)),"l","m")),"")</f>
        <v/>
      </c>
      <c r="BM40" s="169" t="str">
        <f t="shared" ref="BM40:BM58" si="88">IF(1&lt;=1,IF(OR($E40&gt;=BN$8,$F40&lt;BM$8),"",IF(OR($E40+$BS40&gt;=BM$8+7,AND($F40&lt;BM$8+7,$G40=1)),"l","m")),"")</f>
        <v/>
      </c>
      <c r="BN40" s="169" t="str">
        <f t="shared" ref="BN40:BN58" si="89">IF(1&lt;=1,IF(OR($E40&gt;=BO$8,$F40&lt;BN$8),"",IF(OR($E40+$BS40&gt;=BN$8+7,AND($F40&lt;BN$8+7,$G40=1)),"l","m")),"")</f>
        <v/>
      </c>
      <c r="BO40" s="169"/>
      <c r="BP40" s="170"/>
      <c r="BQ40" s="171">
        <f t="shared" ref="BQ40:BQ58" si="90">INT(F40-E40)</f>
        <v>0</v>
      </c>
      <c r="BR40" s="172">
        <f t="shared" ref="BR40:BR58" ca="1" si="91">IF(H40="",($G$2-F40),"")</f>
        <v>46040</v>
      </c>
      <c r="BS40" s="173">
        <f t="shared" ref="BS40:BS58" si="92">BQ40*G40</f>
        <v>0</v>
      </c>
    </row>
    <row r="41" spans="1:71" s="174" customFormat="1" ht="33.65" customHeight="1" x14ac:dyDescent="0.25">
      <c r="A41" s="175">
        <f t="shared" si="15"/>
        <v>33</v>
      </c>
      <c r="B41" s="181"/>
      <c r="C41" s="165"/>
      <c r="D41" s="176"/>
      <c r="E41" s="199"/>
      <c r="F41" s="199"/>
      <c r="G41" s="178"/>
      <c r="H41" s="177"/>
      <c r="I41" s="168" t="str">
        <f t="shared" si="32"/>
        <v/>
      </c>
      <c r="J41" s="169" t="str">
        <f t="shared" si="33"/>
        <v/>
      </c>
      <c r="K41" s="169" t="str">
        <f t="shared" si="34"/>
        <v/>
      </c>
      <c r="L41" s="169" t="str">
        <f t="shared" si="35"/>
        <v/>
      </c>
      <c r="M41" s="169" t="str">
        <f t="shared" si="36"/>
        <v/>
      </c>
      <c r="N41" s="169" t="str">
        <f t="shared" si="37"/>
        <v/>
      </c>
      <c r="O41" s="169" t="str">
        <f t="shared" si="38"/>
        <v/>
      </c>
      <c r="P41" s="169" t="str">
        <f t="shared" si="39"/>
        <v/>
      </c>
      <c r="Q41" s="169" t="str">
        <f t="shared" si="40"/>
        <v/>
      </c>
      <c r="R41" s="169" t="str">
        <f t="shared" si="41"/>
        <v/>
      </c>
      <c r="S41" s="169" t="str">
        <f t="shared" si="42"/>
        <v/>
      </c>
      <c r="T41" s="169" t="str">
        <f t="shared" si="43"/>
        <v/>
      </c>
      <c r="U41" s="169" t="str">
        <f t="shared" si="44"/>
        <v/>
      </c>
      <c r="V41" s="169" t="str">
        <f t="shared" si="45"/>
        <v/>
      </c>
      <c r="W41" s="169" t="str">
        <f t="shared" si="46"/>
        <v/>
      </c>
      <c r="X41" s="169" t="str">
        <f t="shared" si="47"/>
        <v/>
      </c>
      <c r="Y41" s="169" t="str">
        <f t="shared" si="48"/>
        <v/>
      </c>
      <c r="Z41" s="169" t="str">
        <f t="shared" si="49"/>
        <v/>
      </c>
      <c r="AA41" s="169" t="str">
        <f t="shared" si="50"/>
        <v/>
      </c>
      <c r="AB41" s="169" t="str">
        <f t="shared" si="51"/>
        <v/>
      </c>
      <c r="AC41" s="169" t="str">
        <f t="shared" si="52"/>
        <v/>
      </c>
      <c r="AD41" s="169" t="str">
        <f t="shared" si="53"/>
        <v/>
      </c>
      <c r="AE41" s="169" t="str">
        <f t="shared" si="54"/>
        <v/>
      </c>
      <c r="AF41" s="169" t="str">
        <f t="shared" si="55"/>
        <v/>
      </c>
      <c r="AG41" s="169" t="str">
        <f t="shared" si="56"/>
        <v/>
      </c>
      <c r="AH41" s="169" t="str">
        <f t="shared" si="57"/>
        <v/>
      </c>
      <c r="AI41" s="169" t="str">
        <f t="shared" si="58"/>
        <v/>
      </c>
      <c r="AJ41" s="169" t="str">
        <f t="shared" si="59"/>
        <v/>
      </c>
      <c r="AK41" s="169" t="str">
        <f t="shared" si="60"/>
        <v/>
      </c>
      <c r="AL41" s="169" t="str">
        <f t="shared" si="61"/>
        <v/>
      </c>
      <c r="AM41" s="169" t="str">
        <f t="shared" si="62"/>
        <v/>
      </c>
      <c r="AN41" s="169" t="str">
        <f t="shared" si="63"/>
        <v/>
      </c>
      <c r="AO41" s="169" t="str">
        <f t="shared" si="64"/>
        <v/>
      </c>
      <c r="AP41" s="169" t="str">
        <f t="shared" si="65"/>
        <v/>
      </c>
      <c r="AQ41" s="169" t="str">
        <f t="shared" si="66"/>
        <v/>
      </c>
      <c r="AR41" s="169" t="str">
        <f t="shared" si="67"/>
        <v/>
      </c>
      <c r="AS41" s="169" t="str">
        <f t="shared" si="68"/>
        <v/>
      </c>
      <c r="AT41" s="169" t="str">
        <f t="shared" si="69"/>
        <v/>
      </c>
      <c r="AU41" s="169" t="str">
        <f t="shared" si="70"/>
        <v/>
      </c>
      <c r="AV41" s="169" t="str">
        <f t="shared" si="71"/>
        <v/>
      </c>
      <c r="AW41" s="169" t="str">
        <f t="shared" si="72"/>
        <v/>
      </c>
      <c r="AX41" s="169" t="str">
        <f t="shared" si="73"/>
        <v/>
      </c>
      <c r="AY41" s="169" t="str">
        <f t="shared" si="74"/>
        <v/>
      </c>
      <c r="AZ41" s="169" t="str">
        <f t="shared" si="75"/>
        <v/>
      </c>
      <c r="BA41" s="169" t="str">
        <f t="shared" si="76"/>
        <v/>
      </c>
      <c r="BB41" s="169" t="str">
        <f t="shared" si="77"/>
        <v/>
      </c>
      <c r="BC41" s="169" t="str">
        <f t="shared" si="78"/>
        <v/>
      </c>
      <c r="BD41" s="169" t="str">
        <f t="shared" si="79"/>
        <v/>
      </c>
      <c r="BE41" s="169" t="str">
        <f t="shared" si="80"/>
        <v/>
      </c>
      <c r="BF41" s="169" t="str">
        <f t="shared" si="81"/>
        <v/>
      </c>
      <c r="BG41" s="169" t="str">
        <f t="shared" si="82"/>
        <v/>
      </c>
      <c r="BH41" s="169" t="str">
        <f t="shared" si="83"/>
        <v/>
      </c>
      <c r="BI41" s="169" t="str">
        <f t="shared" si="84"/>
        <v/>
      </c>
      <c r="BJ41" s="169" t="str">
        <f t="shared" si="85"/>
        <v/>
      </c>
      <c r="BK41" s="169" t="str">
        <f t="shared" si="86"/>
        <v/>
      </c>
      <c r="BL41" s="169" t="str">
        <f t="shared" si="87"/>
        <v/>
      </c>
      <c r="BM41" s="169" t="str">
        <f t="shared" si="88"/>
        <v/>
      </c>
      <c r="BN41" s="169" t="str">
        <f t="shared" si="89"/>
        <v/>
      </c>
      <c r="BO41" s="169"/>
      <c r="BP41" s="170"/>
      <c r="BQ41" s="171">
        <f t="shared" si="90"/>
        <v>0</v>
      </c>
      <c r="BR41" s="172">
        <f t="shared" ca="1" si="91"/>
        <v>46040</v>
      </c>
      <c r="BS41" s="173">
        <f t="shared" si="92"/>
        <v>0</v>
      </c>
    </row>
    <row r="42" spans="1:71" s="174" customFormat="1" ht="33.65" customHeight="1" x14ac:dyDescent="0.25">
      <c r="A42" s="175">
        <f t="shared" si="15"/>
        <v>34</v>
      </c>
      <c r="B42" s="181"/>
      <c r="C42" s="165"/>
      <c r="D42" s="176"/>
      <c r="E42" s="199"/>
      <c r="F42" s="199"/>
      <c r="G42" s="178"/>
      <c r="H42" s="177"/>
      <c r="I42" s="168" t="str">
        <f t="shared" si="32"/>
        <v/>
      </c>
      <c r="J42" s="169" t="str">
        <f t="shared" si="33"/>
        <v/>
      </c>
      <c r="K42" s="169" t="str">
        <f t="shared" si="34"/>
        <v/>
      </c>
      <c r="L42" s="169" t="str">
        <f t="shared" si="35"/>
        <v/>
      </c>
      <c r="M42" s="169" t="str">
        <f t="shared" si="36"/>
        <v/>
      </c>
      <c r="N42" s="169" t="str">
        <f t="shared" si="37"/>
        <v/>
      </c>
      <c r="O42" s="169" t="str">
        <f t="shared" si="38"/>
        <v/>
      </c>
      <c r="P42" s="169" t="str">
        <f t="shared" si="39"/>
        <v/>
      </c>
      <c r="Q42" s="169" t="str">
        <f t="shared" si="40"/>
        <v/>
      </c>
      <c r="R42" s="169" t="str">
        <f t="shared" si="41"/>
        <v/>
      </c>
      <c r="S42" s="169" t="str">
        <f t="shared" si="42"/>
        <v/>
      </c>
      <c r="T42" s="169" t="str">
        <f t="shared" si="43"/>
        <v/>
      </c>
      <c r="U42" s="169" t="str">
        <f t="shared" si="44"/>
        <v/>
      </c>
      <c r="V42" s="169" t="str">
        <f t="shared" si="45"/>
        <v/>
      </c>
      <c r="W42" s="169" t="str">
        <f t="shared" si="46"/>
        <v/>
      </c>
      <c r="X42" s="169" t="str">
        <f t="shared" si="47"/>
        <v/>
      </c>
      <c r="Y42" s="169" t="str">
        <f t="shared" si="48"/>
        <v/>
      </c>
      <c r="Z42" s="169" t="str">
        <f t="shared" si="49"/>
        <v/>
      </c>
      <c r="AA42" s="169" t="str">
        <f t="shared" si="50"/>
        <v/>
      </c>
      <c r="AB42" s="169" t="str">
        <f t="shared" si="51"/>
        <v/>
      </c>
      <c r="AC42" s="169" t="str">
        <f t="shared" si="52"/>
        <v/>
      </c>
      <c r="AD42" s="169" t="str">
        <f t="shared" si="53"/>
        <v/>
      </c>
      <c r="AE42" s="169" t="str">
        <f t="shared" si="54"/>
        <v/>
      </c>
      <c r="AF42" s="169" t="str">
        <f t="shared" si="55"/>
        <v/>
      </c>
      <c r="AG42" s="169" t="str">
        <f t="shared" si="56"/>
        <v/>
      </c>
      <c r="AH42" s="169" t="str">
        <f t="shared" si="57"/>
        <v/>
      </c>
      <c r="AI42" s="169" t="str">
        <f t="shared" si="58"/>
        <v/>
      </c>
      <c r="AJ42" s="169" t="str">
        <f t="shared" si="59"/>
        <v/>
      </c>
      <c r="AK42" s="169" t="str">
        <f t="shared" si="60"/>
        <v/>
      </c>
      <c r="AL42" s="169" t="str">
        <f t="shared" si="61"/>
        <v/>
      </c>
      <c r="AM42" s="169" t="str">
        <f t="shared" si="62"/>
        <v/>
      </c>
      <c r="AN42" s="169" t="str">
        <f t="shared" si="63"/>
        <v/>
      </c>
      <c r="AO42" s="169" t="str">
        <f t="shared" si="64"/>
        <v/>
      </c>
      <c r="AP42" s="169" t="str">
        <f t="shared" si="65"/>
        <v/>
      </c>
      <c r="AQ42" s="169" t="str">
        <f t="shared" si="66"/>
        <v/>
      </c>
      <c r="AR42" s="169" t="str">
        <f t="shared" si="67"/>
        <v/>
      </c>
      <c r="AS42" s="169" t="str">
        <f t="shared" si="68"/>
        <v/>
      </c>
      <c r="AT42" s="169" t="str">
        <f t="shared" si="69"/>
        <v/>
      </c>
      <c r="AU42" s="169" t="str">
        <f t="shared" si="70"/>
        <v/>
      </c>
      <c r="AV42" s="169" t="str">
        <f t="shared" si="71"/>
        <v/>
      </c>
      <c r="AW42" s="169" t="str">
        <f t="shared" si="72"/>
        <v/>
      </c>
      <c r="AX42" s="169" t="str">
        <f t="shared" si="73"/>
        <v/>
      </c>
      <c r="AY42" s="169" t="str">
        <f t="shared" si="74"/>
        <v/>
      </c>
      <c r="AZ42" s="169" t="str">
        <f t="shared" si="75"/>
        <v/>
      </c>
      <c r="BA42" s="169" t="str">
        <f t="shared" si="76"/>
        <v/>
      </c>
      <c r="BB42" s="169" t="str">
        <f t="shared" si="77"/>
        <v/>
      </c>
      <c r="BC42" s="169" t="str">
        <f t="shared" si="78"/>
        <v/>
      </c>
      <c r="BD42" s="169" t="str">
        <f t="shared" si="79"/>
        <v/>
      </c>
      <c r="BE42" s="169" t="str">
        <f t="shared" si="80"/>
        <v/>
      </c>
      <c r="BF42" s="169" t="str">
        <f t="shared" si="81"/>
        <v/>
      </c>
      <c r="BG42" s="169" t="str">
        <f t="shared" si="82"/>
        <v/>
      </c>
      <c r="BH42" s="169" t="str">
        <f t="shared" si="83"/>
        <v/>
      </c>
      <c r="BI42" s="169" t="str">
        <f t="shared" si="84"/>
        <v/>
      </c>
      <c r="BJ42" s="169" t="str">
        <f t="shared" si="85"/>
        <v/>
      </c>
      <c r="BK42" s="169" t="str">
        <f t="shared" si="86"/>
        <v/>
      </c>
      <c r="BL42" s="169" t="str">
        <f t="shared" si="87"/>
        <v/>
      </c>
      <c r="BM42" s="169" t="str">
        <f t="shared" si="88"/>
        <v/>
      </c>
      <c r="BN42" s="169" t="str">
        <f t="shared" si="89"/>
        <v/>
      </c>
      <c r="BO42" s="169"/>
      <c r="BP42" s="170"/>
      <c r="BQ42" s="171">
        <f t="shared" si="90"/>
        <v>0</v>
      </c>
      <c r="BR42" s="172">
        <f t="shared" ca="1" si="91"/>
        <v>46040</v>
      </c>
      <c r="BS42" s="173">
        <f t="shared" si="92"/>
        <v>0</v>
      </c>
    </row>
    <row r="43" spans="1:71" s="174" customFormat="1" ht="33.65" customHeight="1" x14ac:dyDescent="0.25">
      <c r="A43" s="175">
        <f t="shared" si="15"/>
        <v>35</v>
      </c>
      <c r="B43" s="181"/>
      <c r="C43" s="165"/>
      <c r="D43" s="176"/>
      <c r="E43" s="199"/>
      <c r="F43" s="199"/>
      <c r="G43" s="178"/>
      <c r="H43" s="177"/>
      <c r="I43" s="168" t="str">
        <f t="shared" si="32"/>
        <v/>
      </c>
      <c r="J43" s="169" t="str">
        <f t="shared" si="33"/>
        <v/>
      </c>
      <c r="K43" s="169" t="str">
        <f t="shared" si="34"/>
        <v/>
      </c>
      <c r="L43" s="169" t="str">
        <f t="shared" si="35"/>
        <v/>
      </c>
      <c r="M43" s="169" t="str">
        <f t="shared" si="36"/>
        <v/>
      </c>
      <c r="N43" s="169" t="str">
        <f t="shared" si="37"/>
        <v/>
      </c>
      <c r="O43" s="169" t="str">
        <f t="shared" si="38"/>
        <v/>
      </c>
      <c r="P43" s="169" t="str">
        <f t="shared" si="39"/>
        <v/>
      </c>
      <c r="Q43" s="169" t="str">
        <f t="shared" si="40"/>
        <v/>
      </c>
      <c r="R43" s="169" t="str">
        <f t="shared" si="41"/>
        <v/>
      </c>
      <c r="S43" s="169" t="str">
        <f t="shared" si="42"/>
        <v/>
      </c>
      <c r="T43" s="169" t="str">
        <f t="shared" si="43"/>
        <v/>
      </c>
      <c r="U43" s="169" t="str">
        <f t="shared" si="44"/>
        <v/>
      </c>
      <c r="V43" s="169" t="str">
        <f t="shared" si="45"/>
        <v/>
      </c>
      <c r="W43" s="169" t="str">
        <f t="shared" si="46"/>
        <v/>
      </c>
      <c r="X43" s="169" t="str">
        <f t="shared" si="47"/>
        <v/>
      </c>
      <c r="Y43" s="169" t="str">
        <f t="shared" si="48"/>
        <v/>
      </c>
      <c r="Z43" s="169" t="str">
        <f t="shared" si="49"/>
        <v/>
      </c>
      <c r="AA43" s="169" t="str">
        <f t="shared" si="50"/>
        <v/>
      </c>
      <c r="AB43" s="169" t="str">
        <f t="shared" si="51"/>
        <v/>
      </c>
      <c r="AC43" s="169" t="str">
        <f t="shared" si="52"/>
        <v/>
      </c>
      <c r="AD43" s="169" t="str">
        <f t="shared" si="53"/>
        <v/>
      </c>
      <c r="AE43" s="169" t="str">
        <f t="shared" si="54"/>
        <v/>
      </c>
      <c r="AF43" s="169" t="str">
        <f t="shared" si="55"/>
        <v/>
      </c>
      <c r="AG43" s="169" t="str">
        <f t="shared" si="56"/>
        <v/>
      </c>
      <c r="AH43" s="169" t="str">
        <f t="shared" si="57"/>
        <v/>
      </c>
      <c r="AI43" s="169" t="str">
        <f t="shared" si="58"/>
        <v/>
      </c>
      <c r="AJ43" s="169" t="str">
        <f t="shared" si="59"/>
        <v/>
      </c>
      <c r="AK43" s="169" t="str">
        <f t="shared" si="60"/>
        <v/>
      </c>
      <c r="AL43" s="169" t="str">
        <f t="shared" si="61"/>
        <v/>
      </c>
      <c r="AM43" s="169" t="str">
        <f t="shared" si="62"/>
        <v/>
      </c>
      <c r="AN43" s="169" t="str">
        <f t="shared" si="63"/>
        <v/>
      </c>
      <c r="AO43" s="169" t="str">
        <f t="shared" si="64"/>
        <v/>
      </c>
      <c r="AP43" s="169" t="str">
        <f t="shared" si="65"/>
        <v/>
      </c>
      <c r="AQ43" s="169" t="str">
        <f t="shared" si="66"/>
        <v/>
      </c>
      <c r="AR43" s="169" t="str">
        <f t="shared" si="67"/>
        <v/>
      </c>
      <c r="AS43" s="169" t="str">
        <f t="shared" si="68"/>
        <v/>
      </c>
      <c r="AT43" s="169" t="str">
        <f t="shared" si="69"/>
        <v/>
      </c>
      <c r="AU43" s="169" t="str">
        <f t="shared" si="70"/>
        <v/>
      </c>
      <c r="AV43" s="169" t="str">
        <f t="shared" si="71"/>
        <v/>
      </c>
      <c r="AW43" s="169" t="str">
        <f t="shared" si="72"/>
        <v/>
      </c>
      <c r="AX43" s="169" t="str">
        <f t="shared" si="73"/>
        <v/>
      </c>
      <c r="AY43" s="169" t="str">
        <f t="shared" si="74"/>
        <v/>
      </c>
      <c r="AZ43" s="169" t="str">
        <f t="shared" si="75"/>
        <v/>
      </c>
      <c r="BA43" s="169" t="str">
        <f t="shared" si="76"/>
        <v/>
      </c>
      <c r="BB43" s="169" t="str">
        <f t="shared" si="77"/>
        <v/>
      </c>
      <c r="BC43" s="169" t="str">
        <f t="shared" si="78"/>
        <v/>
      </c>
      <c r="BD43" s="169" t="str">
        <f t="shared" si="79"/>
        <v/>
      </c>
      <c r="BE43" s="169" t="str">
        <f t="shared" si="80"/>
        <v/>
      </c>
      <c r="BF43" s="169" t="str">
        <f t="shared" si="81"/>
        <v/>
      </c>
      <c r="BG43" s="169" t="str">
        <f t="shared" si="82"/>
        <v/>
      </c>
      <c r="BH43" s="169" t="str">
        <f t="shared" si="83"/>
        <v/>
      </c>
      <c r="BI43" s="169" t="str">
        <f t="shared" si="84"/>
        <v/>
      </c>
      <c r="BJ43" s="169" t="str">
        <f t="shared" si="85"/>
        <v/>
      </c>
      <c r="BK43" s="169" t="str">
        <f t="shared" si="86"/>
        <v/>
      </c>
      <c r="BL43" s="169" t="str">
        <f t="shared" si="87"/>
        <v/>
      </c>
      <c r="BM43" s="169" t="str">
        <f t="shared" si="88"/>
        <v/>
      </c>
      <c r="BN43" s="169" t="str">
        <f t="shared" si="89"/>
        <v/>
      </c>
      <c r="BO43" s="169"/>
      <c r="BP43" s="170"/>
      <c r="BQ43" s="171">
        <f t="shared" si="90"/>
        <v>0</v>
      </c>
      <c r="BR43" s="172">
        <f t="shared" ca="1" si="91"/>
        <v>46040</v>
      </c>
      <c r="BS43" s="173">
        <f t="shared" si="92"/>
        <v>0</v>
      </c>
    </row>
    <row r="44" spans="1:71" s="174" customFormat="1" ht="33.65" customHeight="1" x14ac:dyDescent="0.25">
      <c r="A44" s="175">
        <f t="shared" si="15"/>
        <v>36</v>
      </c>
      <c r="B44" s="181"/>
      <c r="C44" s="165"/>
      <c r="D44" s="176"/>
      <c r="E44" s="199"/>
      <c r="F44" s="199"/>
      <c r="G44" s="178"/>
      <c r="H44" s="177"/>
      <c r="I44" s="168" t="str">
        <f t="shared" si="32"/>
        <v/>
      </c>
      <c r="J44" s="169" t="str">
        <f t="shared" si="33"/>
        <v/>
      </c>
      <c r="K44" s="169" t="str">
        <f t="shared" si="34"/>
        <v/>
      </c>
      <c r="L44" s="169" t="str">
        <f t="shared" si="35"/>
        <v/>
      </c>
      <c r="M44" s="169" t="str">
        <f t="shared" si="36"/>
        <v/>
      </c>
      <c r="N44" s="169" t="str">
        <f t="shared" si="37"/>
        <v/>
      </c>
      <c r="O44" s="169" t="str">
        <f t="shared" si="38"/>
        <v/>
      </c>
      <c r="P44" s="169" t="str">
        <f t="shared" si="39"/>
        <v/>
      </c>
      <c r="Q44" s="169" t="str">
        <f t="shared" si="40"/>
        <v/>
      </c>
      <c r="R44" s="169" t="str">
        <f t="shared" si="41"/>
        <v/>
      </c>
      <c r="S44" s="169" t="str">
        <f t="shared" si="42"/>
        <v/>
      </c>
      <c r="T44" s="169" t="str">
        <f t="shared" si="43"/>
        <v/>
      </c>
      <c r="U44" s="169" t="str">
        <f t="shared" si="44"/>
        <v/>
      </c>
      <c r="V44" s="169" t="str">
        <f t="shared" si="45"/>
        <v/>
      </c>
      <c r="W44" s="169" t="str">
        <f t="shared" si="46"/>
        <v/>
      </c>
      <c r="X44" s="169" t="str">
        <f t="shared" si="47"/>
        <v/>
      </c>
      <c r="Y44" s="169" t="str">
        <f t="shared" si="48"/>
        <v/>
      </c>
      <c r="Z44" s="169" t="str">
        <f t="shared" si="49"/>
        <v/>
      </c>
      <c r="AA44" s="169" t="str">
        <f t="shared" si="50"/>
        <v/>
      </c>
      <c r="AB44" s="169" t="str">
        <f t="shared" si="51"/>
        <v/>
      </c>
      <c r="AC44" s="169" t="str">
        <f t="shared" si="52"/>
        <v/>
      </c>
      <c r="AD44" s="169" t="str">
        <f t="shared" si="53"/>
        <v/>
      </c>
      <c r="AE44" s="169" t="str">
        <f t="shared" si="54"/>
        <v/>
      </c>
      <c r="AF44" s="169" t="str">
        <f t="shared" si="55"/>
        <v/>
      </c>
      <c r="AG44" s="169" t="str">
        <f t="shared" si="56"/>
        <v/>
      </c>
      <c r="AH44" s="169" t="str">
        <f t="shared" si="57"/>
        <v/>
      </c>
      <c r="AI44" s="169" t="str">
        <f t="shared" si="58"/>
        <v/>
      </c>
      <c r="AJ44" s="169" t="str">
        <f t="shared" si="59"/>
        <v/>
      </c>
      <c r="AK44" s="169" t="str">
        <f t="shared" si="60"/>
        <v/>
      </c>
      <c r="AL44" s="169" t="str">
        <f t="shared" si="61"/>
        <v/>
      </c>
      <c r="AM44" s="169" t="str">
        <f t="shared" si="62"/>
        <v/>
      </c>
      <c r="AN44" s="169" t="str">
        <f t="shared" si="63"/>
        <v/>
      </c>
      <c r="AO44" s="169" t="str">
        <f t="shared" si="64"/>
        <v/>
      </c>
      <c r="AP44" s="169" t="str">
        <f t="shared" si="65"/>
        <v/>
      </c>
      <c r="AQ44" s="169" t="str">
        <f t="shared" si="66"/>
        <v/>
      </c>
      <c r="AR44" s="169" t="str">
        <f t="shared" si="67"/>
        <v/>
      </c>
      <c r="AS44" s="169" t="str">
        <f t="shared" si="68"/>
        <v/>
      </c>
      <c r="AT44" s="169" t="str">
        <f t="shared" si="69"/>
        <v/>
      </c>
      <c r="AU44" s="169" t="str">
        <f t="shared" si="70"/>
        <v/>
      </c>
      <c r="AV44" s="169" t="str">
        <f t="shared" si="71"/>
        <v/>
      </c>
      <c r="AW44" s="169" t="str">
        <f t="shared" si="72"/>
        <v/>
      </c>
      <c r="AX44" s="169" t="str">
        <f t="shared" si="73"/>
        <v/>
      </c>
      <c r="AY44" s="169" t="str">
        <f t="shared" si="74"/>
        <v/>
      </c>
      <c r="AZ44" s="169" t="str">
        <f t="shared" si="75"/>
        <v/>
      </c>
      <c r="BA44" s="169" t="str">
        <f t="shared" si="76"/>
        <v/>
      </c>
      <c r="BB44" s="169" t="str">
        <f t="shared" si="77"/>
        <v/>
      </c>
      <c r="BC44" s="169" t="str">
        <f t="shared" si="78"/>
        <v/>
      </c>
      <c r="BD44" s="169" t="str">
        <f t="shared" si="79"/>
        <v/>
      </c>
      <c r="BE44" s="169" t="str">
        <f t="shared" si="80"/>
        <v/>
      </c>
      <c r="BF44" s="169" t="str">
        <f t="shared" si="81"/>
        <v/>
      </c>
      <c r="BG44" s="169" t="str">
        <f t="shared" si="82"/>
        <v/>
      </c>
      <c r="BH44" s="169" t="str">
        <f t="shared" si="83"/>
        <v/>
      </c>
      <c r="BI44" s="169" t="str">
        <f t="shared" si="84"/>
        <v/>
      </c>
      <c r="BJ44" s="169" t="str">
        <f t="shared" si="85"/>
        <v/>
      </c>
      <c r="BK44" s="169" t="str">
        <f t="shared" si="86"/>
        <v/>
      </c>
      <c r="BL44" s="169" t="str">
        <f t="shared" si="87"/>
        <v/>
      </c>
      <c r="BM44" s="169" t="str">
        <f t="shared" si="88"/>
        <v/>
      </c>
      <c r="BN44" s="169" t="str">
        <f t="shared" si="89"/>
        <v/>
      </c>
      <c r="BO44" s="169"/>
      <c r="BP44" s="170"/>
      <c r="BQ44" s="171">
        <f t="shared" si="90"/>
        <v>0</v>
      </c>
      <c r="BR44" s="172">
        <f t="shared" ca="1" si="91"/>
        <v>46040</v>
      </c>
      <c r="BS44" s="173">
        <f t="shared" si="92"/>
        <v>0</v>
      </c>
    </row>
    <row r="45" spans="1:71" s="174" customFormat="1" ht="33.65" customHeight="1" x14ac:dyDescent="0.25">
      <c r="A45" s="175">
        <f t="shared" si="15"/>
        <v>37</v>
      </c>
      <c r="B45" s="181"/>
      <c r="C45" s="165"/>
      <c r="D45" s="176"/>
      <c r="E45" s="199"/>
      <c r="F45" s="199"/>
      <c r="G45" s="178"/>
      <c r="H45" s="177"/>
      <c r="I45" s="168" t="str">
        <f t="shared" si="32"/>
        <v/>
      </c>
      <c r="J45" s="169" t="str">
        <f t="shared" si="33"/>
        <v/>
      </c>
      <c r="K45" s="169" t="str">
        <f t="shared" si="34"/>
        <v/>
      </c>
      <c r="L45" s="169" t="str">
        <f t="shared" si="35"/>
        <v/>
      </c>
      <c r="M45" s="169" t="str">
        <f t="shared" si="36"/>
        <v/>
      </c>
      <c r="N45" s="169" t="str">
        <f t="shared" si="37"/>
        <v/>
      </c>
      <c r="O45" s="169" t="str">
        <f t="shared" si="38"/>
        <v/>
      </c>
      <c r="P45" s="169" t="str">
        <f t="shared" si="39"/>
        <v/>
      </c>
      <c r="Q45" s="169" t="str">
        <f t="shared" si="40"/>
        <v/>
      </c>
      <c r="R45" s="169" t="str">
        <f t="shared" si="41"/>
        <v/>
      </c>
      <c r="S45" s="169" t="str">
        <f t="shared" si="42"/>
        <v/>
      </c>
      <c r="T45" s="169" t="str">
        <f t="shared" si="43"/>
        <v/>
      </c>
      <c r="U45" s="169" t="str">
        <f t="shared" si="44"/>
        <v/>
      </c>
      <c r="V45" s="169" t="str">
        <f t="shared" si="45"/>
        <v/>
      </c>
      <c r="W45" s="169" t="str">
        <f t="shared" si="46"/>
        <v/>
      </c>
      <c r="X45" s="169" t="str">
        <f t="shared" si="47"/>
        <v/>
      </c>
      <c r="Y45" s="169" t="str">
        <f t="shared" si="48"/>
        <v/>
      </c>
      <c r="Z45" s="169" t="str">
        <f t="shared" si="49"/>
        <v/>
      </c>
      <c r="AA45" s="169" t="str">
        <f t="shared" si="50"/>
        <v/>
      </c>
      <c r="AB45" s="169" t="str">
        <f t="shared" si="51"/>
        <v/>
      </c>
      <c r="AC45" s="169" t="str">
        <f t="shared" si="52"/>
        <v/>
      </c>
      <c r="AD45" s="169" t="str">
        <f t="shared" si="53"/>
        <v/>
      </c>
      <c r="AE45" s="169" t="str">
        <f t="shared" si="54"/>
        <v/>
      </c>
      <c r="AF45" s="169" t="str">
        <f t="shared" si="55"/>
        <v/>
      </c>
      <c r="AG45" s="169" t="str">
        <f t="shared" si="56"/>
        <v/>
      </c>
      <c r="AH45" s="169" t="str">
        <f t="shared" si="57"/>
        <v/>
      </c>
      <c r="AI45" s="169" t="str">
        <f t="shared" si="58"/>
        <v/>
      </c>
      <c r="AJ45" s="169" t="str">
        <f t="shared" si="59"/>
        <v/>
      </c>
      <c r="AK45" s="169" t="str">
        <f t="shared" si="60"/>
        <v/>
      </c>
      <c r="AL45" s="169" t="str">
        <f t="shared" si="61"/>
        <v/>
      </c>
      <c r="AM45" s="169" t="str">
        <f t="shared" si="62"/>
        <v/>
      </c>
      <c r="AN45" s="169" t="str">
        <f t="shared" si="63"/>
        <v/>
      </c>
      <c r="AO45" s="169" t="str">
        <f t="shared" si="64"/>
        <v/>
      </c>
      <c r="AP45" s="169" t="str">
        <f t="shared" si="65"/>
        <v/>
      </c>
      <c r="AQ45" s="169" t="str">
        <f t="shared" si="66"/>
        <v/>
      </c>
      <c r="AR45" s="169" t="str">
        <f t="shared" si="67"/>
        <v/>
      </c>
      <c r="AS45" s="169" t="str">
        <f t="shared" si="68"/>
        <v/>
      </c>
      <c r="AT45" s="169" t="str">
        <f t="shared" si="69"/>
        <v/>
      </c>
      <c r="AU45" s="169" t="str">
        <f t="shared" si="70"/>
        <v/>
      </c>
      <c r="AV45" s="169" t="str">
        <f t="shared" si="71"/>
        <v/>
      </c>
      <c r="AW45" s="169" t="str">
        <f t="shared" si="72"/>
        <v/>
      </c>
      <c r="AX45" s="169" t="str">
        <f t="shared" si="73"/>
        <v/>
      </c>
      <c r="AY45" s="169" t="str">
        <f t="shared" si="74"/>
        <v/>
      </c>
      <c r="AZ45" s="169" t="str">
        <f t="shared" si="75"/>
        <v/>
      </c>
      <c r="BA45" s="169" t="str">
        <f t="shared" si="76"/>
        <v/>
      </c>
      <c r="BB45" s="169" t="str">
        <f t="shared" si="77"/>
        <v/>
      </c>
      <c r="BC45" s="169" t="str">
        <f t="shared" si="78"/>
        <v/>
      </c>
      <c r="BD45" s="169" t="str">
        <f t="shared" si="79"/>
        <v/>
      </c>
      <c r="BE45" s="169" t="str">
        <f t="shared" si="80"/>
        <v/>
      </c>
      <c r="BF45" s="169" t="str">
        <f t="shared" si="81"/>
        <v/>
      </c>
      <c r="BG45" s="169" t="str">
        <f t="shared" si="82"/>
        <v/>
      </c>
      <c r="BH45" s="169" t="str">
        <f t="shared" si="83"/>
        <v/>
      </c>
      <c r="BI45" s="169" t="str">
        <f t="shared" si="84"/>
        <v/>
      </c>
      <c r="BJ45" s="169" t="str">
        <f t="shared" si="85"/>
        <v/>
      </c>
      <c r="BK45" s="169" t="str">
        <f t="shared" si="86"/>
        <v/>
      </c>
      <c r="BL45" s="169" t="str">
        <f t="shared" si="87"/>
        <v/>
      </c>
      <c r="BM45" s="169" t="str">
        <f t="shared" si="88"/>
        <v/>
      </c>
      <c r="BN45" s="169" t="str">
        <f t="shared" si="89"/>
        <v/>
      </c>
      <c r="BO45" s="169"/>
      <c r="BP45" s="170"/>
      <c r="BQ45" s="171">
        <f t="shared" si="90"/>
        <v>0</v>
      </c>
      <c r="BR45" s="172">
        <f t="shared" ca="1" si="91"/>
        <v>46040</v>
      </c>
      <c r="BS45" s="173">
        <f t="shared" si="92"/>
        <v>0</v>
      </c>
    </row>
    <row r="46" spans="1:71" s="174" customFormat="1" ht="33.65" customHeight="1" x14ac:dyDescent="0.25">
      <c r="A46" s="175">
        <f t="shared" si="15"/>
        <v>38</v>
      </c>
      <c r="B46" s="181"/>
      <c r="C46" s="165"/>
      <c r="D46" s="176"/>
      <c r="E46" s="199"/>
      <c r="F46" s="199"/>
      <c r="G46" s="178"/>
      <c r="H46" s="177"/>
      <c r="I46" s="168" t="str">
        <f t="shared" si="32"/>
        <v/>
      </c>
      <c r="J46" s="169" t="str">
        <f t="shared" si="33"/>
        <v/>
      </c>
      <c r="K46" s="169" t="str">
        <f t="shared" si="34"/>
        <v/>
      </c>
      <c r="L46" s="169" t="str">
        <f t="shared" si="35"/>
        <v/>
      </c>
      <c r="M46" s="169" t="str">
        <f t="shared" si="36"/>
        <v/>
      </c>
      <c r="N46" s="169" t="str">
        <f t="shared" si="37"/>
        <v/>
      </c>
      <c r="O46" s="169" t="str">
        <f t="shared" si="38"/>
        <v/>
      </c>
      <c r="P46" s="169" t="str">
        <f t="shared" si="39"/>
        <v/>
      </c>
      <c r="Q46" s="169" t="str">
        <f t="shared" si="40"/>
        <v/>
      </c>
      <c r="R46" s="169" t="str">
        <f t="shared" si="41"/>
        <v/>
      </c>
      <c r="S46" s="169" t="str">
        <f t="shared" si="42"/>
        <v/>
      </c>
      <c r="T46" s="169" t="str">
        <f t="shared" si="43"/>
        <v/>
      </c>
      <c r="U46" s="169" t="str">
        <f t="shared" si="44"/>
        <v/>
      </c>
      <c r="V46" s="169" t="str">
        <f t="shared" si="45"/>
        <v/>
      </c>
      <c r="W46" s="169" t="str">
        <f t="shared" si="46"/>
        <v/>
      </c>
      <c r="X46" s="169" t="str">
        <f t="shared" si="47"/>
        <v/>
      </c>
      <c r="Y46" s="169" t="str">
        <f t="shared" si="48"/>
        <v/>
      </c>
      <c r="Z46" s="169" t="str">
        <f t="shared" si="49"/>
        <v/>
      </c>
      <c r="AA46" s="169" t="str">
        <f t="shared" si="50"/>
        <v/>
      </c>
      <c r="AB46" s="169" t="str">
        <f t="shared" si="51"/>
        <v/>
      </c>
      <c r="AC46" s="169" t="str">
        <f t="shared" si="52"/>
        <v/>
      </c>
      <c r="AD46" s="169" t="str">
        <f t="shared" si="53"/>
        <v/>
      </c>
      <c r="AE46" s="169" t="str">
        <f t="shared" si="54"/>
        <v/>
      </c>
      <c r="AF46" s="169" t="str">
        <f t="shared" si="55"/>
        <v/>
      </c>
      <c r="AG46" s="169" t="str">
        <f t="shared" si="56"/>
        <v/>
      </c>
      <c r="AH46" s="169" t="str">
        <f t="shared" si="57"/>
        <v/>
      </c>
      <c r="AI46" s="169" t="str">
        <f t="shared" si="58"/>
        <v/>
      </c>
      <c r="AJ46" s="169" t="str">
        <f t="shared" si="59"/>
        <v/>
      </c>
      <c r="AK46" s="169" t="str">
        <f t="shared" si="60"/>
        <v/>
      </c>
      <c r="AL46" s="169" t="str">
        <f t="shared" si="61"/>
        <v/>
      </c>
      <c r="AM46" s="169" t="str">
        <f t="shared" si="62"/>
        <v/>
      </c>
      <c r="AN46" s="169" t="str">
        <f t="shared" si="63"/>
        <v/>
      </c>
      <c r="AO46" s="169" t="str">
        <f t="shared" si="64"/>
        <v/>
      </c>
      <c r="AP46" s="169" t="str">
        <f t="shared" si="65"/>
        <v/>
      </c>
      <c r="AQ46" s="169" t="str">
        <f t="shared" si="66"/>
        <v/>
      </c>
      <c r="AR46" s="169" t="str">
        <f t="shared" si="67"/>
        <v/>
      </c>
      <c r="AS46" s="169" t="str">
        <f t="shared" si="68"/>
        <v/>
      </c>
      <c r="AT46" s="169" t="str">
        <f t="shared" si="69"/>
        <v/>
      </c>
      <c r="AU46" s="169" t="str">
        <f t="shared" si="70"/>
        <v/>
      </c>
      <c r="AV46" s="169" t="str">
        <f t="shared" si="71"/>
        <v/>
      </c>
      <c r="AW46" s="169" t="str">
        <f t="shared" si="72"/>
        <v/>
      </c>
      <c r="AX46" s="169" t="str">
        <f t="shared" si="73"/>
        <v/>
      </c>
      <c r="AY46" s="169" t="str">
        <f t="shared" si="74"/>
        <v/>
      </c>
      <c r="AZ46" s="169" t="str">
        <f t="shared" si="75"/>
        <v/>
      </c>
      <c r="BA46" s="169" t="str">
        <f t="shared" si="76"/>
        <v/>
      </c>
      <c r="BB46" s="169" t="str">
        <f t="shared" si="77"/>
        <v/>
      </c>
      <c r="BC46" s="169" t="str">
        <f t="shared" si="78"/>
        <v/>
      </c>
      <c r="BD46" s="169" t="str">
        <f t="shared" si="79"/>
        <v/>
      </c>
      <c r="BE46" s="169" t="str">
        <f t="shared" si="80"/>
        <v/>
      </c>
      <c r="BF46" s="169" t="str">
        <f t="shared" si="81"/>
        <v/>
      </c>
      <c r="BG46" s="169" t="str">
        <f t="shared" si="82"/>
        <v/>
      </c>
      <c r="BH46" s="169" t="str">
        <f t="shared" si="83"/>
        <v/>
      </c>
      <c r="BI46" s="169" t="str">
        <f t="shared" si="84"/>
        <v/>
      </c>
      <c r="BJ46" s="169" t="str">
        <f t="shared" si="85"/>
        <v/>
      </c>
      <c r="BK46" s="169" t="str">
        <f t="shared" si="86"/>
        <v/>
      </c>
      <c r="BL46" s="169" t="str">
        <f t="shared" si="87"/>
        <v/>
      </c>
      <c r="BM46" s="169" t="str">
        <f t="shared" si="88"/>
        <v/>
      </c>
      <c r="BN46" s="169" t="str">
        <f t="shared" si="89"/>
        <v/>
      </c>
      <c r="BO46" s="169"/>
      <c r="BP46" s="170"/>
      <c r="BQ46" s="171">
        <f t="shared" si="90"/>
        <v>0</v>
      </c>
      <c r="BR46" s="172">
        <f t="shared" ca="1" si="91"/>
        <v>46040</v>
      </c>
      <c r="BS46" s="173">
        <f t="shared" si="92"/>
        <v>0</v>
      </c>
    </row>
    <row r="47" spans="1:71" s="174" customFormat="1" ht="33.65" customHeight="1" x14ac:dyDescent="0.25">
      <c r="A47" s="175">
        <f t="shared" si="15"/>
        <v>39</v>
      </c>
      <c r="B47" s="181"/>
      <c r="C47" s="165"/>
      <c r="D47" s="176"/>
      <c r="E47" s="199"/>
      <c r="F47" s="199"/>
      <c r="G47" s="178"/>
      <c r="H47" s="177"/>
      <c r="I47" s="168" t="str">
        <f t="shared" si="32"/>
        <v/>
      </c>
      <c r="J47" s="169" t="str">
        <f t="shared" si="33"/>
        <v/>
      </c>
      <c r="K47" s="169" t="str">
        <f t="shared" si="34"/>
        <v/>
      </c>
      <c r="L47" s="169" t="str">
        <f t="shared" si="35"/>
        <v/>
      </c>
      <c r="M47" s="169" t="str">
        <f t="shared" si="36"/>
        <v/>
      </c>
      <c r="N47" s="169" t="str">
        <f t="shared" si="37"/>
        <v/>
      </c>
      <c r="O47" s="169" t="str">
        <f t="shared" si="38"/>
        <v/>
      </c>
      <c r="P47" s="169" t="str">
        <f t="shared" si="39"/>
        <v/>
      </c>
      <c r="Q47" s="169" t="str">
        <f t="shared" si="40"/>
        <v/>
      </c>
      <c r="R47" s="169" t="str">
        <f t="shared" si="41"/>
        <v/>
      </c>
      <c r="S47" s="169" t="str">
        <f t="shared" si="42"/>
        <v/>
      </c>
      <c r="T47" s="169" t="str">
        <f t="shared" si="43"/>
        <v/>
      </c>
      <c r="U47" s="169" t="str">
        <f t="shared" si="44"/>
        <v/>
      </c>
      <c r="V47" s="169" t="str">
        <f t="shared" si="45"/>
        <v/>
      </c>
      <c r="W47" s="169" t="str">
        <f t="shared" si="46"/>
        <v/>
      </c>
      <c r="X47" s="169" t="str">
        <f t="shared" si="47"/>
        <v/>
      </c>
      <c r="Y47" s="169" t="str">
        <f t="shared" si="48"/>
        <v/>
      </c>
      <c r="Z47" s="169" t="str">
        <f t="shared" si="49"/>
        <v/>
      </c>
      <c r="AA47" s="169" t="str">
        <f t="shared" si="50"/>
        <v/>
      </c>
      <c r="AB47" s="169" t="str">
        <f t="shared" si="51"/>
        <v/>
      </c>
      <c r="AC47" s="169" t="str">
        <f t="shared" si="52"/>
        <v/>
      </c>
      <c r="AD47" s="169" t="str">
        <f t="shared" si="53"/>
        <v/>
      </c>
      <c r="AE47" s="169" t="str">
        <f t="shared" si="54"/>
        <v/>
      </c>
      <c r="AF47" s="169" t="str">
        <f t="shared" si="55"/>
        <v/>
      </c>
      <c r="AG47" s="169" t="str">
        <f t="shared" si="56"/>
        <v/>
      </c>
      <c r="AH47" s="169" t="str">
        <f t="shared" si="57"/>
        <v/>
      </c>
      <c r="AI47" s="169" t="str">
        <f t="shared" si="58"/>
        <v/>
      </c>
      <c r="AJ47" s="169" t="str">
        <f t="shared" si="59"/>
        <v/>
      </c>
      <c r="AK47" s="169" t="str">
        <f t="shared" si="60"/>
        <v/>
      </c>
      <c r="AL47" s="169" t="str">
        <f t="shared" si="61"/>
        <v/>
      </c>
      <c r="AM47" s="169" t="str">
        <f t="shared" si="62"/>
        <v/>
      </c>
      <c r="AN47" s="169" t="str">
        <f t="shared" si="63"/>
        <v/>
      </c>
      <c r="AO47" s="169" t="str">
        <f t="shared" si="64"/>
        <v/>
      </c>
      <c r="AP47" s="169" t="str">
        <f t="shared" si="65"/>
        <v/>
      </c>
      <c r="AQ47" s="169" t="str">
        <f t="shared" si="66"/>
        <v/>
      </c>
      <c r="AR47" s="169" t="str">
        <f t="shared" si="67"/>
        <v/>
      </c>
      <c r="AS47" s="169" t="str">
        <f t="shared" si="68"/>
        <v/>
      </c>
      <c r="AT47" s="169" t="str">
        <f t="shared" si="69"/>
        <v/>
      </c>
      <c r="AU47" s="169" t="str">
        <f t="shared" si="70"/>
        <v/>
      </c>
      <c r="AV47" s="169" t="str">
        <f t="shared" si="71"/>
        <v/>
      </c>
      <c r="AW47" s="169" t="str">
        <f t="shared" si="72"/>
        <v/>
      </c>
      <c r="AX47" s="169" t="str">
        <f t="shared" si="73"/>
        <v/>
      </c>
      <c r="AY47" s="169" t="str">
        <f t="shared" si="74"/>
        <v/>
      </c>
      <c r="AZ47" s="169" t="str">
        <f t="shared" si="75"/>
        <v/>
      </c>
      <c r="BA47" s="169" t="str">
        <f t="shared" si="76"/>
        <v/>
      </c>
      <c r="BB47" s="169" t="str">
        <f t="shared" si="77"/>
        <v/>
      </c>
      <c r="BC47" s="169" t="str">
        <f t="shared" si="78"/>
        <v/>
      </c>
      <c r="BD47" s="169" t="str">
        <f t="shared" si="79"/>
        <v/>
      </c>
      <c r="BE47" s="169" t="str">
        <f t="shared" si="80"/>
        <v/>
      </c>
      <c r="BF47" s="169" t="str">
        <f t="shared" si="81"/>
        <v/>
      </c>
      <c r="BG47" s="169" t="str">
        <f t="shared" si="82"/>
        <v/>
      </c>
      <c r="BH47" s="169" t="str">
        <f t="shared" si="83"/>
        <v/>
      </c>
      <c r="BI47" s="169" t="str">
        <f t="shared" si="84"/>
        <v/>
      </c>
      <c r="BJ47" s="169" t="str">
        <f t="shared" si="85"/>
        <v/>
      </c>
      <c r="BK47" s="169" t="str">
        <f t="shared" si="86"/>
        <v/>
      </c>
      <c r="BL47" s="169" t="str">
        <f t="shared" si="87"/>
        <v/>
      </c>
      <c r="BM47" s="169" t="str">
        <f t="shared" si="88"/>
        <v/>
      </c>
      <c r="BN47" s="169" t="str">
        <f t="shared" si="89"/>
        <v/>
      </c>
      <c r="BO47" s="169"/>
      <c r="BP47" s="170"/>
      <c r="BQ47" s="171">
        <f t="shared" si="90"/>
        <v>0</v>
      </c>
      <c r="BR47" s="172">
        <f t="shared" ca="1" si="91"/>
        <v>46040</v>
      </c>
      <c r="BS47" s="173">
        <f t="shared" si="92"/>
        <v>0</v>
      </c>
    </row>
    <row r="48" spans="1:71" s="174" customFormat="1" ht="33.65" customHeight="1" x14ac:dyDescent="0.25">
      <c r="A48" s="175">
        <f t="shared" si="15"/>
        <v>40</v>
      </c>
      <c r="B48" s="181"/>
      <c r="C48" s="165"/>
      <c r="D48" s="176"/>
      <c r="E48" s="199"/>
      <c r="F48" s="199"/>
      <c r="G48" s="178"/>
      <c r="H48" s="177"/>
      <c r="I48" s="168" t="str">
        <f t="shared" si="32"/>
        <v/>
      </c>
      <c r="J48" s="169" t="str">
        <f t="shared" si="33"/>
        <v/>
      </c>
      <c r="K48" s="169" t="str">
        <f t="shared" si="34"/>
        <v/>
      </c>
      <c r="L48" s="169" t="str">
        <f t="shared" si="35"/>
        <v/>
      </c>
      <c r="M48" s="169" t="str">
        <f t="shared" si="36"/>
        <v/>
      </c>
      <c r="N48" s="169" t="str">
        <f t="shared" si="37"/>
        <v/>
      </c>
      <c r="O48" s="169" t="str">
        <f t="shared" si="38"/>
        <v/>
      </c>
      <c r="P48" s="169" t="str">
        <f t="shared" si="39"/>
        <v/>
      </c>
      <c r="Q48" s="169" t="str">
        <f t="shared" si="40"/>
        <v/>
      </c>
      <c r="R48" s="169" t="str">
        <f t="shared" si="41"/>
        <v/>
      </c>
      <c r="S48" s="169" t="str">
        <f t="shared" si="42"/>
        <v/>
      </c>
      <c r="T48" s="169" t="str">
        <f t="shared" si="43"/>
        <v/>
      </c>
      <c r="U48" s="169" t="str">
        <f t="shared" si="44"/>
        <v/>
      </c>
      <c r="V48" s="169" t="str">
        <f t="shared" si="45"/>
        <v/>
      </c>
      <c r="W48" s="169" t="str">
        <f t="shared" si="46"/>
        <v/>
      </c>
      <c r="X48" s="169" t="str">
        <f t="shared" si="47"/>
        <v/>
      </c>
      <c r="Y48" s="169" t="str">
        <f t="shared" si="48"/>
        <v/>
      </c>
      <c r="Z48" s="169" t="str">
        <f t="shared" si="49"/>
        <v/>
      </c>
      <c r="AA48" s="169" t="str">
        <f t="shared" si="50"/>
        <v/>
      </c>
      <c r="AB48" s="169" t="str">
        <f t="shared" si="51"/>
        <v/>
      </c>
      <c r="AC48" s="169" t="str">
        <f t="shared" si="52"/>
        <v/>
      </c>
      <c r="AD48" s="169" t="str">
        <f t="shared" si="53"/>
        <v/>
      </c>
      <c r="AE48" s="169" t="str">
        <f t="shared" si="54"/>
        <v/>
      </c>
      <c r="AF48" s="169" t="str">
        <f t="shared" si="55"/>
        <v/>
      </c>
      <c r="AG48" s="169" t="str">
        <f t="shared" si="56"/>
        <v/>
      </c>
      <c r="AH48" s="169" t="str">
        <f t="shared" si="57"/>
        <v/>
      </c>
      <c r="AI48" s="169" t="str">
        <f t="shared" si="58"/>
        <v/>
      </c>
      <c r="AJ48" s="169" t="str">
        <f t="shared" si="59"/>
        <v/>
      </c>
      <c r="AK48" s="169" t="str">
        <f t="shared" si="60"/>
        <v/>
      </c>
      <c r="AL48" s="169" t="str">
        <f t="shared" si="61"/>
        <v/>
      </c>
      <c r="AM48" s="169" t="str">
        <f t="shared" si="62"/>
        <v/>
      </c>
      <c r="AN48" s="169" t="str">
        <f t="shared" si="63"/>
        <v/>
      </c>
      <c r="AO48" s="169" t="str">
        <f t="shared" si="64"/>
        <v/>
      </c>
      <c r="AP48" s="169" t="str">
        <f t="shared" si="65"/>
        <v/>
      </c>
      <c r="AQ48" s="169" t="str">
        <f t="shared" si="66"/>
        <v/>
      </c>
      <c r="AR48" s="169" t="str">
        <f t="shared" si="67"/>
        <v/>
      </c>
      <c r="AS48" s="169" t="str">
        <f t="shared" si="68"/>
        <v/>
      </c>
      <c r="AT48" s="169" t="str">
        <f t="shared" si="69"/>
        <v/>
      </c>
      <c r="AU48" s="169" t="str">
        <f t="shared" si="70"/>
        <v/>
      </c>
      <c r="AV48" s="169" t="str">
        <f t="shared" si="71"/>
        <v/>
      </c>
      <c r="AW48" s="169" t="str">
        <f t="shared" si="72"/>
        <v/>
      </c>
      <c r="AX48" s="169" t="str">
        <f t="shared" si="73"/>
        <v/>
      </c>
      <c r="AY48" s="169" t="str">
        <f t="shared" si="74"/>
        <v/>
      </c>
      <c r="AZ48" s="169" t="str">
        <f t="shared" si="75"/>
        <v/>
      </c>
      <c r="BA48" s="169" t="str">
        <f t="shared" si="76"/>
        <v/>
      </c>
      <c r="BB48" s="169" t="str">
        <f t="shared" si="77"/>
        <v/>
      </c>
      <c r="BC48" s="169" t="str">
        <f t="shared" si="78"/>
        <v/>
      </c>
      <c r="BD48" s="169" t="str">
        <f t="shared" si="79"/>
        <v/>
      </c>
      <c r="BE48" s="169" t="str">
        <f t="shared" si="80"/>
        <v/>
      </c>
      <c r="BF48" s="169" t="str">
        <f t="shared" si="81"/>
        <v/>
      </c>
      <c r="BG48" s="169" t="str">
        <f t="shared" si="82"/>
        <v/>
      </c>
      <c r="BH48" s="169" t="str">
        <f t="shared" si="83"/>
        <v/>
      </c>
      <c r="BI48" s="169" t="str">
        <f t="shared" si="84"/>
        <v/>
      </c>
      <c r="BJ48" s="169" t="str">
        <f t="shared" si="85"/>
        <v/>
      </c>
      <c r="BK48" s="169" t="str">
        <f t="shared" si="86"/>
        <v/>
      </c>
      <c r="BL48" s="169" t="str">
        <f t="shared" si="87"/>
        <v/>
      </c>
      <c r="BM48" s="169" t="str">
        <f t="shared" si="88"/>
        <v/>
      </c>
      <c r="BN48" s="169" t="str">
        <f t="shared" si="89"/>
        <v/>
      </c>
      <c r="BO48" s="169"/>
      <c r="BP48" s="170"/>
      <c r="BQ48" s="171">
        <f t="shared" si="90"/>
        <v>0</v>
      </c>
      <c r="BR48" s="172">
        <f t="shared" ca="1" si="91"/>
        <v>46040</v>
      </c>
      <c r="BS48" s="173">
        <f t="shared" si="92"/>
        <v>0</v>
      </c>
    </row>
    <row r="49" spans="1:71" s="174" customFormat="1" ht="33.65" customHeight="1" x14ac:dyDescent="0.25">
      <c r="A49" s="175">
        <f t="shared" si="15"/>
        <v>41</v>
      </c>
      <c r="B49" s="181"/>
      <c r="C49" s="165"/>
      <c r="D49" s="176"/>
      <c r="E49" s="199"/>
      <c r="F49" s="199"/>
      <c r="G49" s="178"/>
      <c r="H49" s="177"/>
      <c r="I49" s="168" t="str">
        <f t="shared" si="32"/>
        <v/>
      </c>
      <c r="J49" s="169" t="str">
        <f t="shared" si="33"/>
        <v/>
      </c>
      <c r="K49" s="169" t="str">
        <f t="shared" si="34"/>
        <v/>
      </c>
      <c r="L49" s="169" t="str">
        <f t="shared" si="35"/>
        <v/>
      </c>
      <c r="M49" s="169" t="str">
        <f t="shared" si="36"/>
        <v/>
      </c>
      <c r="N49" s="169" t="str">
        <f t="shared" si="37"/>
        <v/>
      </c>
      <c r="O49" s="169" t="str">
        <f t="shared" si="38"/>
        <v/>
      </c>
      <c r="P49" s="169" t="str">
        <f t="shared" si="39"/>
        <v/>
      </c>
      <c r="Q49" s="169" t="str">
        <f t="shared" si="40"/>
        <v/>
      </c>
      <c r="R49" s="169" t="str">
        <f t="shared" si="41"/>
        <v/>
      </c>
      <c r="S49" s="169" t="str">
        <f t="shared" si="42"/>
        <v/>
      </c>
      <c r="T49" s="169" t="str">
        <f t="shared" si="43"/>
        <v/>
      </c>
      <c r="U49" s="169" t="str">
        <f t="shared" si="44"/>
        <v/>
      </c>
      <c r="V49" s="169" t="str">
        <f t="shared" si="45"/>
        <v/>
      </c>
      <c r="W49" s="169" t="str">
        <f t="shared" si="46"/>
        <v/>
      </c>
      <c r="X49" s="169" t="str">
        <f t="shared" si="47"/>
        <v/>
      </c>
      <c r="Y49" s="169" t="str">
        <f t="shared" si="48"/>
        <v/>
      </c>
      <c r="Z49" s="169" t="str">
        <f t="shared" si="49"/>
        <v/>
      </c>
      <c r="AA49" s="169" t="str">
        <f t="shared" si="50"/>
        <v/>
      </c>
      <c r="AB49" s="169" t="str">
        <f t="shared" si="51"/>
        <v/>
      </c>
      <c r="AC49" s="169" t="str">
        <f t="shared" si="52"/>
        <v/>
      </c>
      <c r="AD49" s="169" t="str">
        <f t="shared" si="53"/>
        <v/>
      </c>
      <c r="AE49" s="169" t="str">
        <f t="shared" si="54"/>
        <v/>
      </c>
      <c r="AF49" s="169" t="str">
        <f t="shared" si="55"/>
        <v/>
      </c>
      <c r="AG49" s="169" t="str">
        <f t="shared" si="56"/>
        <v/>
      </c>
      <c r="AH49" s="169" t="str">
        <f t="shared" si="57"/>
        <v/>
      </c>
      <c r="AI49" s="169" t="str">
        <f t="shared" si="58"/>
        <v/>
      </c>
      <c r="AJ49" s="169" t="str">
        <f t="shared" si="59"/>
        <v/>
      </c>
      <c r="AK49" s="169" t="str">
        <f t="shared" si="60"/>
        <v/>
      </c>
      <c r="AL49" s="169" t="str">
        <f t="shared" si="61"/>
        <v/>
      </c>
      <c r="AM49" s="169" t="str">
        <f t="shared" si="62"/>
        <v/>
      </c>
      <c r="AN49" s="169" t="str">
        <f t="shared" si="63"/>
        <v/>
      </c>
      <c r="AO49" s="169" t="str">
        <f t="shared" si="64"/>
        <v/>
      </c>
      <c r="AP49" s="169" t="str">
        <f t="shared" si="65"/>
        <v/>
      </c>
      <c r="AQ49" s="169" t="str">
        <f t="shared" si="66"/>
        <v/>
      </c>
      <c r="AR49" s="169" t="str">
        <f t="shared" si="67"/>
        <v/>
      </c>
      <c r="AS49" s="169" t="str">
        <f t="shared" si="68"/>
        <v/>
      </c>
      <c r="AT49" s="169" t="str">
        <f t="shared" si="69"/>
        <v/>
      </c>
      <c r="AU49" s="169" t="str">
        <f t="shared" si="70"/>
        <v/>
      </c>
      <c r="AV49" s="169" t="str">
        <f t="shared" si="71"/>
        <v/>
      </c>
      <c r="AW49" s="169" t="str">
        <f t="shared" si="72"/>
        <v/>
      </c>
      <c r="AX49" s="169" t="str">
        <f t="shared" si="73"/>
        <v/>
      </c>
      <c r="AY49" s="169" t="str">
        <f t="shared" si="74"/>
        <v/>
      </c>
      <c r="AZ49" s="169" t="str">
        <f t="shared" si="75"/>
        <v/>
      </c>
      <c r="BA49" s="169" t="str">
        <f t="shared" si="76"/>
        <v/>
      </c>
      <c r="BB49" s="169" t="str">
        <f t="shared" si="77"/>
        <v/>
      </c>
      <c r="BC49" s="169" t="str">
        <f t="shared" si="78"/>
        <v/>
      </c>
      <c r="BD49" s="169" t="str">
        <f t="shared" si="79"/>
        <v/>
      </c>
      <c r="BE49" s="169" t="str">
        <f t="shared" si="80"/>
        <v/>
      </c>
      <c r="BF49" s="169" t="str">
        <f t="shared" si="81"/>
        <v/>
      </c>
      <c r="BG49" s="169" t="str">
        <f t="shared" si="82"/>
        <v/>
      </c>
      <c r="BH49" s="169" t="str">
        <f t="shared" si="83"/>
        <v/>
      </c>
      <c r="BI49" s="169" t="str">
        <f t="shared" si="84"/>
        <v/>
      </c>
      <c r="BJ49" s="169" t="str">
        <f t="shared" si="85"/>
        <v/>
      </c>
      <c r="BK49" s="169" t="str">
        <f t="shared" si="86"/>
        <v/>
      </c>
      <c r="BL49" s="169" t="str">
        <f t="shared" si="87"/>
        <v/>
      </c>
      <c r="BM49" s="169" t="str">
        <f t="shared" si="88"/>
        <v/>
      </c>
      <c r="BN49" s="169" t="str">
        <f t="shared" si="89"/>
        <v/>
      </c>
      <c r="BO49" s="169"/>
      <c r="BP49" s="170"/>
      <c r="BQ49" s="171">
        <f t="shared" si="90"/>
        <v>0</v>
      </c>
      <c r="BR49" s="172">
        <f t="shared" ca="1" si="91"/>
        <v>46040</v>
      </c>
      <c r="BS49" s="173">
        <f t="shared" si="92"/>
        <v>0</v>
      </c>
    </row>
    <row r="50" spans="1:71" s="174" customFormat="1" ht="33.65" customHeight="1" x14ac:dyDescent="0.25">
      <c r="A50" s="175">
        <f t="shared" si="15"/>
        <v>42</v>
      </c>
      <c r="B50" s="181"/>
      <c r="C50" s="165"/>
      <c r="D50" s="176"/>
      <c r="E50" s="199"/>
      <c r="F50" s="199"/>
      <c r="G50" s="178"/>
      <c r="H50" s="177"/>
      <c r="I50" s="168" t="str">
        <f t="shared" si="32"/>
        <v/>
      </c>
      <c r="J50" s="169" t="str">
        <f t="shared" si="33"/>
        <v/>
      </c>
      <c r="K50" s="169" t="str">
        <f t="shared" si="34"/>
        <v/>
      </c>
      <c r="L50" s="169" t="str">
        <f t="shared" si="35"/>
        <v/>
      </c>
      <c r="M50" s="169" t="str">
        <f t="shared" si="36"/>
        <v/>
      </c>
      <c r="N50" s="169" t="str">
        <f t="shared" si="37"/>
        <v/>
      </c>
      <c r="O50" s="169" t="str">
        <f t="shared" si="38"/>
        <v/>
      </c>
      <c r="P50" s="169" t="str">
        <f t="shared" si="39"/>
        <v/>
      </c>
      <c r="Q50" s="169" t="str">
        <f t="shared" si="40"/>
        <v/>
      </c>
      <c r="R50" s="169" t="str">
        <f t="shared" si="41"/>
        <v/>
      </c>
      <c r="S50" s="169" t="str">
        <f t="shared" si="42"/>
        <v/>
      </c>
      <c r="T50" s="169" t="str">
        <f t="shared" si="43"/>
        <v/>
      </c>
      <c r="U50" s="169" t="str">
        <f t="shared" si="44"/>
        <v/>
      </c>
      <c r="V50" s="169" t="str">
        <f t="shared" si="45"/>
        <v/>
      </c>
      <c r="W50" s="169" t="str">
        <f t="shared" si="46"/>
        <v/>
      </c>
      <c r="X50" s="169" t="str">
        <f t="shared" si="47"/>
        <v/>
      </c>
      <c r="Y50" s="169" t="str">
        <f t="shared" si="48"/>
        <v/>
      </c>
      <c r="Z50" s="169" t="str">
        <f t="shared" si="49"/>
        <v/>
      </c>
      <c r="AA50" s="169" t="str">
        <f t="shared" si="50"/>
        <v/>
      </c>
      <c r="AB50" s="169" t="str">
        <f t="shared" si="51"/>
        <v/>
      </c>
      <c r="AC50" s="169" t="str">
        <f t="shared" si="52"/>
        <v/>
      </c>
      <c r="AD50" s="169" t="str">
        <f t="shared" si="53"/>
        <v/>
      </c>
      <c r="AE50" s="169" t="str">
        <f t="shared" si="54"/>
        <v/>
      </c>
      <c r="AF50" s="169" t="str">
        <f t="shared" si="55"/>
        <v/>
      </c>
      <c r="AG50" s="169" t="str">
        <f t="shared" si="56"/>
        <v/>
      </c>
      <c r="AH50" s="169" t="str">
        <f t="shared" si="57"/>
        <v/>
      </c>
      <c r="AI50" s="169" t="str">
        <f t="shared" si="58"/>
        <v/>
      </c>
      <c r="AJ50" s="169" t="str">
        <f t="shared" si="59"/>
        <v/>
      </c>
      <c r="AK50" s="169" t="str">
        <f t="shared" si="60"/>
        <v/>
      </c>
      <c r="AL50" s="169" t="str">
        <f t="shared" si="61"/>
        <v/>
      </c>
      <c r="AM50" s="169" t="str">
        <f t="shared" si="62"/>
        <v/>
      </c>
      <c r="AN50" s="169" t="str">
        <f t="shared" si="63"/>
        <v/>
      </c>
      <c r="AO50" s="169" t="str">
        <f t="shared" si="64"/>
        <v/>
      </c>
      <c r="AP50" s="169" t="str">
        <f t="shared" si="65"/>
        <v/>
      </c>
      <c r="AQ50" s="169" t="str">
        <f t="shared" si="66"/>
        <v/>
      </c>
      <c r="AR50" s="169" t="str">
        <f t="shared" si="67"/>
        <v/>
      </c>
      <c r="AS50" s="169" t="str">
        <f t="shared" si="68"/>
        <v/>
      </c>
      <c r="AT50" s="169" t="str">
        <f t="shared" si="69"/>
        <v/>
      </c>
      <c r="AU50" s="169" t="str">
        <f t="shared" si="70"/>
        <v/>
      </c>
      <c r="AV50" s="169" t="str">
        <f t="shared" si="71"/>
        <v/>
      </c>
      <c r="AW50" s="169" t="str">
        <f t="shared" si="72"/>
        <v/>
      </c>
      <c r="AX50" s="169" t="str">
        <f t="shared" si="73"/>
        <v/>
      </c>
      <c r="AY50" s="169" t="str">
        <f t="shared" si="74"/>
        <v/>
      </c>
      <c r="AZ50" s="169" t="str">
        <f t="shared" si="75"/>
        <v/>
      </c>
      <c r="BA50" s="169" t="str">
        <f t="shared" si="76"/>
        <v/>
      </c>
      <c r="BB50" s="169" t="str">
        <f t="shared" si="77"/>
        <v/>
      </c>
      <c r="BC50" s="169" t="str">
        <f t="shared" si="78"/>
        <v/>
      </c>
      <c r="BD50" s="169" t="str">
        <f t="shared" si="79"/>
        <v/>
      </c>
      <c r="BE50" s="169" t="str">
        <f t="shared" si="80"/>
        <v/>
      </c>
      <c r="BF50" s="169" t="str">
        <f t="shared" si="81"/>
        <v/>
      </c>
      <c r="BG50" s="169" t="str">
        <f t="shared" si="82"/>
        <v/>
      </c>
      <c r="BH50" s="169" t="str">
        <f t="shared" si="83"/>
        <v/>
      </c>
      <c r="BI50" s="169" t="str">
        <f t="shared" si="84"/>
        <v/>
      </c>
      <c r="BJ50" s="169" t="str">
        <f t="shared" si="85"/>
        <v/>
      </c>
      <c r="BK50" s="169" t="str">
        <f t="shared" si="86"/>
        <v/>
      </c>
      <c r="BL50" s="169" t="str">
        <f t="shared" si="87"/>
        <v/>
      </c>
      <c r="BM50" s="169" t="str">
        <f t="shared" si="88"/>
        <v/>
      </c>
      <c r="BN50" s="169" t="str">
        <f t="shared" si="89"/>
        <v/>
      </c>
      <c r="BO50" s="169"/>
      <c r="BP50" s="170"/>
      <c r="BQ50" s="171">
        <f t="shared" si="90"/>
        <v>0</v>
      </c>
      <c r="BR50" s="172">
        <f t="shared" ca="1" si="91"/>
        <v>46040</v>
      </c>
      <c r="BS50" s="173">
        <f t="shared" si="92"/>
        <v>0</v>
      </c>
    </row>
    <row r="51" spans="1:71" s="174" customFormat="1" ht="33.65" customHeight="1" x14ac:dyDescent="0.25">
      <c r="A51" s="175">
        <f t="shared" si="15"/>
        <v>43</v>
      </c>
      <c r="B51" s="181"/>
      <c r="C51" s="165"/>
      <c r="D51" s="176"/>
      <c r="E51" s="199"/>
      <c r="F51" s="199"/>
      <c r="G51" s="178"/>
      <c r="H51" s="177"/>
      <c r="I51" s="168" t="str">
        <f t="shared" si="32"/>
        <v/>
      </c>
      <c r="J51" s="169" t="str">
        <f t="shared" si="33"/>
        <v/>
      </c>
      <c r="K51" s="169" t="str">
        <f t="shared" si="34"/>
        <v/>
      </c>
      <c r="L51" s="169" t="str">
        <f t="shared" si="35"/>
        <v/>
      </c>
      <c r="M51" s="169" t="str">
        <f t="shared" si="36"/>
        <v/>
      </c>
      <c r="N51" s="169" t="str">
        <f t="shared" si="37"/>
        <v/>
      </c>
      <c r="O51" s="169" t="str">
        <f t="shared" si="38"/>
        <v/>
      </c>
      <c r="P51" s="169" t="str">
        <f t="shared" si="39"/>
        <v/>
      </c>
      <c r="Q51" s="169" t="str">
        <f t="shared" si="40"/>
        <v/>
      </c>
      <c r="R51" s="169" t="str">
        <f t="shared" si="41"/>
        <v/>
      </c>
      <c r="S51" s="169" t="str">
        <f t="shared" si="42"/>
        <v/>
      </c>
      <c r="T51" s="169" t="str">
        <f t="shared" si="43"/>
        <v/>
      </c>
      <c r="U51" s="169" t="str">
        <f t="shared" si="44"/>
        <v/>
      </c>
      <c r="V51" s="169" t="str">
        <f t="shared" si="45"/>
        <v/>
      </c>
      <c r="W51" s="169" t="str">
        <f t="shared" si="46"/>
        <v/>
      </c>
      <c r="X51" s="169" t="str">
        <f t="shared" si="47"/>
        <v/>
      </c>
      <c r="Y51" s="169" t="str">
        <f t="shared" si="48"/>
        <v/>
      </c>
      <c r="Z51" s="169" t="str">
        <f t="shared" si="49"/>
        <v/>
      </c>
      <c r="AA51" s="169" t="str">
        <f t="shared" si="50"/>
        <v/>
      </c>
      <c r="AB51" s="169" t="str">
        <f t="shared" si="51"/>
        <v/>
      </c>
      <c r="AC51" s="169" t="str">
        <f t="shared" si="52"/>
        <v/>
      </c>
      <c r="AD51" s="169" t="str">
        <f t="shared" si="53"/>
        <v/>
      </c>
      <c r="AE51" s="169" t="str">
        <f t="shared" si="54"/>
        <v/>
      </c>
      <c r="AF51" s="169" t="str">
        <f t="shared" si="55"/>
        <v/>
      </c>
      <c r="AG51" s="169" t="str">
        <f t="shared" si="56"/>
        <v/>
      </c>
      <c r="AH51" s="169" t="str">
        <f t="shared" si="57"/>
        <v/>
      </c>
      <c r="AI51" s="169" t="str">
        <f t="shared" si="58"/>
        <v/>
      </c>
      <c r="AJ51" s="169" t="str">
        <f t="shared" si="59"/>
        <v/>
      </c>
      <c r="AK51" s="169" t="str">
        <f t="shared" si="60"/>
        <v/>
      </c>
      <c r="AL51" s="169" t="str">
        <f t="shared" si="61"/>
        <v/>
      </c>
      <c r="AM51" s="169" t="str">
        <f t="shared" si="62"/>
        <v/>
      </c>
      <c r="AN51" s="169" t="str">
        <f t="shared" si="63"/>
        <v/>
      </c>
      <c r="AO51" s="169" t="str">
        <f t="shared" si="64"/>
        <v/>
      </c>
      <c r="AP51" s="169" t="str">
        <f t="shared" si="65"/>
        <v/>
      </c>
      <c r="AQ51" s="169" t="str">
        <f t="shared" si="66"/>
        <v/>
      </c>
      <c r="AR51" s="169" t="str">
        <f t="shared" si="67"/>
        <v/>
      </c>
      <c r="AS51" s="169" t="str">
        <f t="shared" si="68"/>
        <v/>
      </c>
      <c r="AT51" s="169" t="str">
        <f t="shared" si="69"/>
        <v/>
      </c>
      <c r="AU51" s="169" t="str">
        <f t="shared" si="70"/>
        <v/>
      </c>
      <c r="AV51" s="169" t="str">
        <f t="shared" si="71"/>
        <v/>
      </c>
      <c r="AW51" s="169" t="str">
        <f t="shared" si="72"/>
        <v/>
      </c>
      <c r="AX51" s="169" t="str">
        <f t="shared" si="73"/>
        <v/>
      </c>
      <c r="AY51" s="169" t="str">
        <f t="shared" si="74"/>
        <v/>
      </c>
      <c r="AZ51" s="169" t="str">
        <f t="shared" si="75"/>
        <v/>
      </c>
      <c r="BA51" s="169" t="str">
        <f t="shared" si="76"/>
        <v/>
      </c>
      <c r="BB51" s="169" t="str">
        <f t="shared" si="77"/>
        <v/>
      </c>
      <c r="BC51" s="169" t="str">
        <f t="shared" si="78"/>
        <v/>
      </c>
      <c r="BD51" s="169" t="str">
        <f t="shared" si="79"/>
        <v/>
      </c>
      <c r="BE51" s="169" t="str">
        <f t="shared" si="80"/>
        <v/>
      </c>
      <c r="BF51" s="169" t="str">
        <f t="shared" si="81"/>
        <v/>
      </c>
      <c r="BG51" s="169" t="str">
        <f t="shared" si="82"/>
        <v/>
      </c>
      <c r="BH51" s="169" t="str">
        <f t="shared" si="83"/>
        <v/>
      </c>
      <c r="BI51" s="169" t="str">
        <f t="shared" si="84"/>
        <v/>
      </c>
      <c r="BJ51" s="169" t="str">
        <f t="shared" si="85"/>
        <v/>
      </c>
      <c r="BK51" s="169" t="str">
        <f t="shared" si="86"/>
        <v/>
      </c>
      <c r="BL51" s="169" t="str">
        <f t="shared" si="87"/>
        <v/>
      </c>
      <c r="BM51" s="169" t="str">
        <f t="shared" si="88"/>
        <v/>
      </c>
      <c r="BN51" s="169" t="str">
        <f t="shared" si="89"/>
        <v/>
      </c>
      <c r="BO51" s="169"/>
      <c r="BP51" s="170"/>
      <c r="BQ51" s="171">
        <f t="shared" si="90"/>
        <v>0</v>
      </c>
      <c r="BR51" s="172">
        <f t="shared" ca="1" si="91"/>
        <v>46040</v>
      </c>
      <c r="BS51" s="173">
        <f t="shared" si="92"/>
        <v>0</v>
      </c>
    </row>
    <row r="52" spans="1:71" s="174" customFormat="1" ht="33.65" customHeight="1" x14ac:dyDescent="0.25">
      <c r="A52" s="175">
        <f t="shared" si="15"/>
        <v>44</v>
      </c>
      <c r="B52" s="181"/>
      <c r="C52" s="165"/>
      <c r="D52" s="176"/>
      <c r="E52" s="199"/>
      <c r="F52" s="199"/>
      <c r="G52" s="178"/>
      <c r="H52" s="177"/>
      <c r="I52" s="168" t="str">
        <f t="shared" si="32"/>
        <v/>
      </c>
      <c r="J52" s="169" t="str">
        <f t="shared" si="33"/>
        <v/>
      </c>
      <c r="K52" s="169" t="str">
        <f t="shared" si="34"/>
        <v/>
      </c>
      <c r="L52" s="169" t="str">
        <f t="shared" si="35"/>
        <v/>
      </c>
      <c r="M52" s="169" t="str">
        <f t="shared" si="36"/>
        <v/>
      </c>
      <c r="N52" s="169" t="str">
        <f t="shared" si="37"/>
        <v/>
      </c>
      <c r="O52" s="169" t="str">
        <f t="shared" si="38"/>
        <v/>
      </c>
      <c r="P52" s="169" t="str">
        <f t="shared" si="39"/>
        <v/>
      </c>
      <c r="Q52" s="169" t="str">
        <f t="shared" si="40"/>
        <v/>
      </c>
      <c r="R52" s="169" t="str">
        <f t="shared" si="41"/>
        <v/>
      </c>
      <c r="S52" s="169" t="str">
        <f t="shared" si="42"/>
        <v/>
      </c>
      <c r="T52" s="169" t="str">
        <f t="shared" si="43"/>
        <v/>
      </c>
      <c r="U52" s="169" t="str">
        <f t="shared" si="44"/>
        <v/>
      </c>
      <c r="V52" s="169" t="str">
        <f t="shared" si="45"/>
        <v/>
      </c>
      <c r="W52" s="169" t="str">
        <f t="shared" si="46"/>
        <v/>
      </c>
      <c r="X52" s="169" t="str">
        <f t="shared" si="47"/>
        <v/>
      </c>
      <c r="Y52" s="169" t="str">
        <f t="shared" si="48"/>
        <v/>
      </c>
      <c r="Z52" s="169" t="str">
        <f t="shared" si="49"/>
        <v/>
      </c>
      <c r="AA52" s="169" t="str">
        <f t="shared" si="50"/>
        <v/>
      </c>
      <c r="AB52" s="169" t="str">
        <f t="shared" si="51"/>
        <v/>
      </c>
      <c r="AC52" s="169" t="str">
        <f t="shared" si="52"/>
        <v/>
      </c>
      <c r="AD52" s="169" t="str">
        <f t="shared" si="53"/>
        <v/>
      </c>
      <c r="AE52" s="169" t="str">
        <f t="shared" si="54"/>
        <v/>
      </c>
      <c r="AF52" s="169" t="str">
        <f t="shared" si="55"/>
        <v/>
      </c>
      <c r="AG52" s="169" t="str">
        <f t="shared" si="56"/>
        <v/>
      </c>
      <c r="AH52" s="169" t="str">
        <f t="shared" si="57"/>
        <v/>
      </c>
      <c r="AI52" s="169" t="str">
        <f t="shared" si="58"/>
        <v/>
      </c>
      <c r="AJ52" s="169" t="str">
        <f t="shared" si="59"/>
        <v/>
      </c>
      <c r="AK52" s="169" t="str">
        <f t="shared" si="60"/>
        <v/>
      </c>
      <c r="AL52" s="169" t="str">
        <f t="shared" si="61"/>
        <v/>
      </c>
      <c r="AM52" s="169" t="str">
        <f t="shared" si="62"/>
        <v/>
      </c>
      <c r="AN52" s="169" t="str">
        <f t="shared" si="63"/>
        <v/>
      </c>
      <c r="AO52" s="169" t="str">
        <f t="shared" si="64"/>
        <v/>
      </c>
      <c r="AP52" s="169" t="str">
        <f t="shared" si="65"/>
        <v/>
      </c>
      <c r="AQ52" s="169" t="str">
        <f t="shared" si="66"/>
        <v/>
      </c>
      <c r="AR52" s="169" t="str">
        <f t="shared" si="67"/>
        <v/>
      </c>
      <c r="AS52" s="169" t="str">
        <f t="shared" si="68"/>
        <v/>
      </c>
      <c r="AT52" s="169" t="str">
        <f t="shared" si="69"/>
        <v/>
      </c>
      <c r="AU52" s="169" t="str">
        <f t="shared" si="70"/>
        <v/>
      </c>
      <c r="AV52" s="169" t="str">
        <f t="shared" si="71"/>
        <v/>
      </c>
      <c r="AW52" s="169" t="str">
        <f t="shared" si="72"/>
        <v/>
      </c>
      <c r="AX52" s="169" t="str">
        <f t="shared" si="73"/>
        <v/>
      </c>
      <c r="AY52" s="169" t="str">
        <f t="shared" si="74"/>
        <v/>
      </c>
      <c r="AZ52" s="169" t="str">
        <f t="shared" si="75"/>
        <v/>
      </c>
      <c r="BA52" s="169" t="str">
        <f t="shared" si="76"/>
        <v/>
      </c>
      <c r="BB52" s="169" t="str">
        <f t="shared" si="77"/>
        <v/>
      </c>
      <c r="BC52" s="169" t="str">
        <f t="shared" si="78"/>
        <v/>
      </c>
      <c r="BD52" s="169" t="str">
        <f t="shared" si="79"/>
        <v/>
      </c>
      <c r="BE52" s="169" t="str">
        <f t="shared" si="80"/>
        <v/>
      </c>
      <c r="BF52" s="169" t="str">
        <f t="shared" si="81"/>
        <v/>
      </c>
      <c r="BG52" s="169" t="str">
        <f t="shared" si="82"/>
        <v/>
      </c>
      <c r="BH52" s="169" t="str">
        <f t="shared" si="83"/>
        <v/>
      </c>
      <c r="BI52" s="169" t="str">
        <f t="shared" si="84"/>
        <v/>
      </c>
      <c r="BJ52" s="169" t="str">
        <f t="shared" si="85"/>
        <v/>
      </c>
      <c r="BK52" s="169" t="str">
        <f t="shared" si="86"/>
        <v/>
      </c>
      <c r="BL52" s="169" t="str">
        <f t="shared" si="87"/>
        <v/>
      </c>
      <c r="BM52" s="169" t="str">
        <f t="shared" si="88"/>
        <v/>
      </c>
      <c r="BN52" s="169" t="str">
        <f t="shared" si="89"/>
        <v/>
      </c>
      <c r="BO52" s="169"/>
      <c r="BP52" s="170"/>
      <c r="BQ52" s="171">
        <f t="shared" si="90"/>
        <v>0</v>
      </c>
      <c r="BR52" s="172">
        <f t="shared" ca="1" si="91"/>
        <v>46040</v>
      </c>
      <c r="BS52" s="173">
        <f t="shared" si="92"/>
        <v>0</v>
      </c>
    </row>
    <row r="53" spans="1:71" s="174" customFormat="1" ht="33.65" customHeight="1" x14ac:dyDescent="0.25">
      <c r="A53" s="175">
        <f t="shared" si="15"/>
        <v>45</v>
      </c>
      <c r="B53" s="181"/>
      <c r="C53" s="165"/>
      <c r="D53" s="176"/>
      <c r="E53" s="199"/>
      <c r="F53" s="199"/>
      <c r="G53" s="178"/>
      <c r="H53" s="177"/>
      <c r="I53" s="168" t="str">
        <f t="shared" si="32"/>
        <v/>
      </c>
      <c r="J53" s="169" t="str">
        <f t="shared" si="33"/>
        <v/>
      </c>
      <c r="K53" s="169" t="str">
        <f t="shared" si="34"/>
        <v/>
      </c>
      <c r="L53" s="169" t="str">
        <f t="shared" si="35"/>
        <v/>
      </c>
      <c r="M53" s="169" t="str">
        <f t="shared" si="36"/>
        <v/>
      </c>
      <c r="N53" s="169" t="str">
        <f t="shared" si="37"/>
        <v/>
      </c>
      <c r="O53" s="169" t="str">
        <f t="shared" si="38"/>
        <v/>
      </c>
      <c r="P53" s="169" t="str">
        <f t="shared" si="39"/>
        <v/>
      </c>
      <c r="Q53" s="169" t="str">
        <f t="shared" si="40"/>
        <v/>
      </c>
      <c r="R53" s="169" t="str">
        <f t="shared" si="41"/>
        <v/>
      </c>
      <c r="S53" s="169" t="str">
        <f t="shared" si="42"/>
        <v/>
      </c>
      <c r="T53" s="169" t="str">
        <f t="shared" si="43"/>
        <v/>
      </c>
      <c r="U53" s="169" t="str">
        <f t="shared" si="44"/>
        <v/>
      </c>
      <c r="V53" s="169" t="str">
        <f t="shared" si="45"/>
        <v/>
      </c>
      <c r="W53" s="169" t="str">
        <f t="shared" si="46"/>
        <v/>
      </c>
      <c r="X53" s="169" t="str">
        <f t="shared" si="47"/>
        <v/>
      </c>
      <c r="Y53" s="169" t="str">
        <f t="shared" si="48"/>
        <v/>
      </c>
      <c r="Z53" s="169" t="str">
        <f t="shared" si="49"/>
        <v/>
      </c>
      <c r="AA53" s="169" t="str">
        <f t="shared" si="50"/>
        <v/>
      </c>
      <c r="AB53" s="169" t="str">
        <f t="shared" si="51"/>
        <v/>
      </c>
      <c r="AC53" s="169" t="str">
        <f t="shared" si="52"/>
        <v/>
      </c>
      <c r="AD53" s="169" t="str">
        <f t="shared" si="53"/>
        <v/>
      </c>
      <c r="AE53" s="169" t="str">
        <f t="shared" si="54"/>
        <v/>
      </c>
      <c r="AF53" s="169" t="str">
        <f t="shared" si="55"/>
        <v/>
      </c>
      <c r="AG53" s="169" t="str">
        <f t="shared" si="56"/>
        <v/>
      </c>
      <c r="AH53" s="169" t="str">
        <f t="shared" si="57"/>
        <v/>
      </c>
      <c r="AI53" s="169" t="str">
        <f t="shared" si="58"/>
        <v/>
      </c>
      <c r="AJ53" s="169" t="str">
        <f t="shared" si="59"/>
        <v/>
      </c>
      <c r="AK53" s="169" t="str">
        <f t="shared" si="60"/>
        <v/>
      </c>
      <c r="AL53" s="169" t="str">
        <f t="shared" si="61"/>
        <v/>
      </c>
      <c r="AM53" s="169" t="str">
        <f t="shared" si="62"/>
        <v/>
      </c>
      <c r="AN53" s="169" t="str">
        <f t="shared" si="63"/>
        <v/>
      </c>
      <c r="AO53" s="169" t="str">
        <f t="shared" si="64"/>
        <v/>
      </c>
      <c r="AP53" s="169" t="str">
        <f t="shared" si="65"/>
        <v/>
      </c>
      <c r="AQ53" s="169" t="str">
        <f t="shared" si="66"/>
        <v/>
      </c>
      <c r="AR53" s="169" t="str">
        <f t="shared" si="67"/>
        <v/>
      </c>
      <c r="AS53" s="169" t="str">
        <f t="shared" si="68"/>
        <v/>
      </c>
      <c r="AT53" s="169" t="str">
        <f t="shared" si="69"/>
        <v/>
      </c>
      <c r="AU53" s="169" t="str">
        <f t="shared" si="70"/>
        <v/>
      </c>
      <c r="AV53" s="169" t="str">
        <f t="shared" si="71"/>
        <v/>
      </c>
      <c r="AW53" s="169" t="str">
        <f t="shared" si="72"/>
        <v/>
      </c>
      <c r="AX53" s="169" t="str">
        <f t="shared" si="73"/>
        <v/>
      </c>
      <c r="AY53" s="169" t="str">
        <f t="shared" si="74"/>
        <v/>
      </c>
      <c r="AZ53" s="169" t="str">
        <f t="shared" si="75"/>
        <v/>
      </c>
      <c r="BA53" s="169" t="str">
        <f t="shared" si="76"/>
        <v/>
      </c>
      <c r="BB53" s="169" t="str">
        <f t="shared" si="77"/>
        <v/>
      </c>
      <c r="BC53" s="169" t="str">
        <f t="shared" si="78"/>
        <v/>
      </c>
      <c r="BD53" s="169" t="str">
        <f t="shared" si="79"/>
        <v/>
      </c>
      <c r="BE53" s="169" t="str">
        <f t="shared" si="80"/>
        <v/>
      </c>
      <c r="BF53" s="169" t="str">
        <f t="shared" si="81"/>
        <v/>
      </c>
      <c r="BG53" s="169" t="str">
        <f t="shared" si="82"/>
        <v/>
      </c>
      <c r="BH53" s="169" t="str">
        <f t="shared" si="83"/>
        <v/>
      </c>
      <c r="BI53" s="169" t="str">
        <f t="shared" si="84"/>
        <v/>
      </c>
      <c r="BJ53" s="169" t="str">
        <f t="shared" si="85"/>
        <v/>
      </c>
      <c r="BK53" s="169" t="str">
        <f t="shared" si="86"/>
        <v/>
      </c>
      <c r="BL53" s="169" t="str">
        <f t="shared" si="87"/>
        <v/>
      </c>
      <c r="BM53" s="169" t="str">
        <f t="shared" si="88"/>
        <v/>
      </c>
      <c r="BN53" s="169" t="str">
        <f t="shared" si="89"/>
        <v/>
      </c>
      <c r="BO53" s="169"/>
      <c r="BP53" s="170"/>
      <c r="BQ53" s="171">
        <f t="shared" si="90"/>
        <v>0</v>
      </c>
      <c r="BR53" s="172">
        <f t="shared" ca="1" si="91"/>
        <v>46040</v>
      </c>
      <c r="BS53" s="173">
        <f t="shared" si="92"/>
        <v>0</v>
      </c>
    </row>
    <row r="54" spans="1:71" s="174" customFormat="1" ht="33.65" customHeight="1" x14ac:dyDescent="0.25">
      <c r="A54" s="175">
        <f t="shared" si="15"/>
        <v>46</v>
      </c>
      <c r="B54" s="181"/>
      <c r="C54" s="165"/>
      <c r="D54" s="176"/>
      <c r="E54" s="199"/>
      <c r="F54" s="199"/>
      <c r="G54" s="178"/>
      <c r="H54" s="177"/>
      <c r="I54" s="168" t="str">
        <f t="shared" si="32"/>
        <v/>
      </c>
      <c r="J54" s="169" t="str">
        <f t="shared" si="33"/>
        <v/>
      </c>
      <c r="K54" s="169" t="str">
        <f t="shared" si="34"/>
        <v/>
      </c>
      <c r="L54" s="169" t="str">
        <f t="shared" si="35"/>
        <v/>
      </c>
      <c r="M54" s="169" t="str">
        <f t="shared" si="36"/>
        <v/>
      </c>
      <c r="N54" s="169" t="str">
        <f t="shared" si="37"/>
        <v/>
      </c>
      <c r="O54" s="169" t="str">
        <f t="shared" si="38"/>
        <v/>
      </c>
      <c r="P54" s="169" t="str">
        <f t="shared" si="39"/>
        <v/>
      </c>
      <c r="Q54" s="169" t="str">
        <f t="shared" si="40"/>
        <v/>
      </c>
      <c r="R54" s="169" t="str">
        <f t="shared" si="41"/>
        <v/>
      </c>
      <c r="S54" s="169" t="str">
        <f t="shared" si="42"/>
        <v/>
      </c>
      <c r="T54" s="169" t="str">
        <f t="shared" si="43"/>
        <v/>
      </c>
      <c r="U54" s="169" t="str">
        <f t="shared" si="44"/>
        <v/>
      </c>
      <c r="V54" s="169" t="str">
        <f t="shared" si="45"/>
        <v/>
      </c>
      <c r="W54" s="169" t="str">
        <f t="shared" si="46"/>
        <v/>
      </c>
      <c r="X54" s="169" t="str">
        <f t="shared" si="47"/>
        <v/>
      </c>
      <c r="Y54" s="169" t="str">
        <f t="shared" si="48"/>
        <v/>
      </c>
      <c r="Z54" s="169" t="str">
        <f t="shared" si="49"/>
        <v/>
      </c>
      <c r="AA54" s="169" t="str">
        <f t="shared" si="50"/>
        <v/>
      </c>
      <c r="AB54" s="169" t="str">
        <f t="shared" si="51"/>
        <v/>
      </c>
      <c r="AC54" s="169" t="str">
        <f t="shared" si="52"/>
        <v/>
      </c>
      <c r="AD54" s="169" t="str">
        <f t="shared" si="53"/>
        <v/>
      </c>
      <c r="AE54" s="169" t="str">
        <f t="shared" si="54"/>
        <v/>
      </c>
      <c r="AF54" s="169" t="str">
        <f t="shared" si="55"/>
        <v/>
      </c>
      <c r="AG54" s="169" t="str">
        <f t="shared" si="56"/>
        <v/>
      </c>
      <c r="AH54" s="169" t="str">
        <f t="shared" si="57"/>
        <v/>
      </c>
      <c r="AI54" s="169" t="str">
        <f t="shared" si="58"/>
        <v/>
      </c>
      <c r="AJ54" s="169" t="str">
        <f t="shared" si="59"/>
        <v/>
      </c>
      <c r="AK54" s="169" t="str">
        <f t="shared" si="60"/>
        <v/>
      </c>
      <c r="AL54" s="169" t="str">
        <f t="shared" si="61"/>
        <v/>
      </c>
      <c r="AM54" s="169" t="str">
        <f t="shared" si="62"/>
        <v/>
      </c>
      <c r="AN54" s="169" t="str">
        <f t="shared" si="63"/>
        <v/>
      </c>
      <c r="AO54" s="169" t="str">
        <f t="shared" si="64"/>
        <v/>
      </c>
      <c r="AP54" s="169" t="str">
        <f t="shared" si="65"/>
        <v/>
      </c>
      <c r="AQ54" s="169" t="str">
        <f t="shared" si="66"/>
        <v/>
      </c>
      <c r="AR54" s="169" t="str">
        <f t="shared" si="67"/>
        <v/>
      </c>
      <c r="AS54" s="169" t="str">
        <f t="shared" si="68"/>
        <v/>
      </c>
      <c r="AT54" s="169" t="str">
        <f t="shared" si="69"/>
        <v/>
      </c>
      <c r="AU54" s="169" t="str">
        <f t="shared" si="70"/>
        <v/>
      </c>
      <c r="AV54" s="169" t="str">
        <f t="shared" si="71"/>
        <v/>
      </c>
      <c r="AW54" s="169" t="str">
        <f t="shared" si="72"/>
        <v/>
      </c>
      <c r="AX54" s="169" t="str">
        <f t="shared" si="73"/>
        <v/>
      </c>
      <c r="AY54" s="169" t="str">
        <f t="shared" si="74"/>
        <v/>
      </c>
      <c r="AZ54" s="169" t="str">
        <f t="shared" si="75"/>
        <v/>
      </c>
      <c r="BA54" s="169" t="str">
        <f t="shared" si="76"/>
        <v/>
      </c>
      <c r="BB54" s="169" t="str">
        <f t="shared" si="77"/>
        <v/>
      </c>
      <c r="BC54" s="169" t="str">
        <f t="shared" si="78"/>
        <v/>
      </c>
      <c r="BD54" s="169" t="str">
        <f t="shared" si="79"/>
        <v/>
      </c>
      <c r="BE54" s="169" t="str">
        <f t="shared" si="80"/>
        <v/>
      </c>
      <c r="BF54" s="169" t="str">
        <f t="shared" si="81"/>
        <v/>
      </c>
      <c r="BG54" s="169" t="str">
        <f t="shared" si="82"/>
        <v/>
      </c>
      <c r="BH54" s="169" t="str">
        <f t="shared" si="83"/>
        <v/>
      </c>
      <c r="BI54" s="169" t="str">
        <f t="shared" si="84"/>
        <v/>
      </c>
      <c r="BJ54" s="169" t="str">
        <f t="shared" si="85"/>
        <v/>
      </c>
      <c r="BK54" s="169" t="str">
        <f t="shared" si="86"/>
        <v/>
      </c>
      <c r="BL54" s="169" t="str">
        <f t="shared" si="87"/>
        <v/>
      </c>
      <c r="BM54" s="169" t="str">
        <f t="shared" si="88"/>
        <v/>
      </c>
      <c r="BN54" s="169" t="str">
        <f t="shared" si="89"/>
        <v/>
      </c>
      <c r="BO54" s="169"/>
      <c r="BP54" s="170"/>
      <c r="BQ54" s="171">
        <f t="shared" si="90"/>
        <v>0</v>
      </c>
      <c r="BR54" s="172">
        <f t="shared" ca="1" si="91"/>
        <v>46040</v>
      </c>
      <c r="BS54" s="173">
        <f t="shared" si="92"/>
        <v>0</v>
      </c>
    </row>
    <row r="55" spans="1:71" s="174" customFormat="1" ht="33.65" customHeight="1" x14ac:dyDescent="0.25">
      <c r="A55" s="175">
        <f t="shared" si="15"/>
        <v>47</v>
      </c>
      <c r="B55" s="181"/>
      <c r="C55" s="165"/>
      <c r="D55" s="176"/>
      <c r="E55" s="199"/>
      <c r="F55" s="199"/>
      <c r="G55" s="178"/>
      <c r="H55" s="177"/>
      <c r="I55" s="168" t="str">
        <f t="shared" si="32"/>
        <v/>
      </c>
      <c r="J55" s="169" t="str">
        <f t="shared" si="33"/>
        <v/>
      </c>
      <c r="K55" s="169" t="str">
        <f t="shared" si="34"/>
        <v/>
      </c>
      <c r="L55" s="169" t="str">
        <f t="shared" si="35"/>
        <v/>
      </c>
      <c r="M55" s="169" t="str">
        <f t="shared" si="36"/>
        <v/>
      </c>
      <c r="N55" s="169" t="str">
        <f t="shared" si="37"/>
        <v/>
      </c>
      <c r="O55" s="169" t="str">
        <f t="shared" si="38"/>
        <v/>
      </c>
      <c r="P55" s="169" t="str">
        <f t="shared" si="39"/>
        <v/>
      </c>
      <c r="Q55" s="169" t="str">
        <f t="shared" si="40"/>
        <v/>
      </c>
      <c r="R55" s="169" t="str">
        <f t="shared" si="41"/>
        <v/>
      </c>
      <c r="S55" s="169" t="str">
        <f t="shared" si="42"/>
        <v/>
      </c>
      <c r="T55" s="169" t="str">
        <f t="shared" si="43"/>
        <v/>
      </c>
      <c r="U55" s="169" t="str">
        <f t="shared" si="44"/>
        <v/>
      </c>
      <c r="V55" s="169" t="str">
        <f t="shared" si="45"/>
        <v/>
      </c>
      <c r="W55" s="169" t="str">
        <f t="shared" si="46"/>
        <v/>
      </c>
      <c r="X55" s="169" t="str">
        <f t="shared" si="47"/>
        <v/>
      </c>
      <c r="Y55" s="169" t="str">
        <f t="shared" si="48"/>
        <v/>
      </c>
      <c r="Z55" s="169" t="str">
        <f t="shared" si="49"/>
        <v/>
      </c>
      <c r="AA55" s="169" t="str">
        <f t="shared" si="50"/>
        <v/>
      </c>
      <c r="AB55" s="169" t="str">
        <f t="shared" si="51"/>
        <v/>
      </c>
      <c r="AC55" s="169" t="str">
        <f t="shared" si="52"/>
        <v/>
      </c>
      <c r="AD55" s="169" t="str">
        <f t="shared" si="53"/>
        <v/>
      </c>
      <c r="AE55" s="169" t="str">
        <f t="shared" si="54"/>
        <v/>
      </c>
      <c r="AF55" s="169" t="str">
        <f t="shared" si="55"/>
        <v/>
      </c>
      <c r="AG55" s="169" t="str">
        <f t="shared" si="56"/>
        <v/>
      </c>
      <c r="AH55" s="169" t="str">
        <f t="shared" si="57"/>
        <v/>
      </c>
      <c r="AI55" s="169" t="str">
        <f t="shared" si="58"/>
        <v/>
      </c>
      <c r="AJ55" s="169" t="str">
        <f t="shared" si="59"/>
        <v/>
      </c>
      <c r="AK55" s="169" t="str">
        <f t="shared" si="60"/>
        <v/>
      </c>
      <c r="AL55" s="169" t="str">
        <f t="shared" si="61"/>
        <v/>
      </c>
      <c r="AM55" s="169" t="str">
        <f t="shared" si="62"/>
        <v/>
      </c>
      <c r="AN55" s="169" t="str">
        <f t="shared" si="63"/>
        <v/>
      </c>
      <c r="AO55" s="169" t="str">
        <f t="shared" si="64"/>
        <v/>
      </c>
      <c r="AP55" s="169" t="str">
        <f t="shared" si="65"/>
        <v/>
      </c>
      <c r="AQ55" s="169" t="str">
        <f t="shared" si="66"/>
        <v/>
      </c>
      <c r="AR55" s="169" t="str">
        <f t="shared" si="67"/>
        <v/>
      </c>
      <c r="AS55" s="169" t="str">
        <f t="shared" si="68"/>
        <v/>
      </c>
      <c r="AT55" s="169" t="str">
        <f t="shared" si="69"/>
        <v/>
      </c>
      <c r="AU55" s="169" t="str">
        <f t="shared" si="70"/>
        <v/>
      </c>
      <c r="AV55" s="169" t="str">
        <f t="shared" si="71"/>
        <v/>
      </c>
      <c r="AW55" s="169" t="str">
        <f t="shared" si="72"/>
        <v/>
      </c>
      <c r="AX55" s="169" t="str">
        <f t="shared" si="73"/>
        <v/>
      </c>
      <c r="AY55" s="169" t="str">
        <f t="shared" si="74"/>
        <v/>
      </c>
      <c r="AZ55" s="169" t="str">
        <f t="shared" si="75"/>
        <v/>
      </c>
      <c r="BA55" s="169" t="str">
        <f t="shared" si="76"/>
        <v/>
      </c>
      <c r="BB55" s="169" t="str">
        <f t="shared" si="77"/>
        <v/>
      </c>
      <c r="BC55" s="169" t="str">
        <f t="shared" si="78"/>
        <v/>
      </c>
      <c r="BD55" s="169" t="str">
        <f t="shared" si="79"/>
        <v/>
      </c>
      <c r="BE55" s="169" t="str">
        <f t="shared" si="80"/>
        <v/>
      </c>
      <c r="BF55" s="169" t="str">
        <f t="shared" si="81"/>
        <v/>
      </c>
      <c r="BG55" s="169" t="str">
        <f t="shared" si="82"/>
        <v/>
      </c>
      <c r="BH55" s="169" t="str">
        <f t="shared" si="83"/>
        <v/>
      </c>
      <c r="BI55" s="169" t="str">
        <f t="shared" si="84"/>
        <v/>
      </c>
      <c r="BJ55" s="169" t="str">
        <f t="shared" si="85"/>
        <v/>
      </c>
      <c r="BK55" s="169" t="str">
        <f t="shared" si="86"/>
        <v/>
      </c>
      <c r="BL55" s="169" t="str">
        <f t="shared" si="87"/>
        <v/>
      </c>
      <c r="BM55" s="169" t="str">
        <f t="shared" si="88"/>
        <v/>
      </c>
      <c r="BN55" s="169" t="str">
        <f t="shared" si="89"/>
        <v/>
      </c>
      <c r="BO55" s="169"/>
      <c r="BP55" s="170"/>
      <c r="BQ55" s="171">
        <f t="shared" si="90"/>
        <v>0</v>
      </c>
      <c r="BR55" s="172">
        <f t="shared" ca="1" si="91"/>
        <v>46040</v>
      </c>
      <c r="BS55" s="173">
        <f t="shared" si="92"/>
        <v>0</v>
      </c>
    </row>
    <row r="56" spans="1:71" s="174" customFormat="1" ht="33.65" customHeight="1" x14ac:dyDescent="0.25">
      <c r="A56" s="175">
        <f t="shared" si="15"/>
        <v>48</v>
      </c>
      <c r="B56" s="181"/>
      <c r="C56" s="165"/>
      <c r="D56" s="176"/>
      <c r="E56" s="199"/>
      <c r="F56" s="199"/>
      <c r="G56" s="178"/>
      <c r="H56" s="177"/>
      <c r="I56" s="168" t="str">
        <f t="shared" si="32"/>
        <v/>
      </c>
      <c r="J56" s="169" t="str">
        <f t="shared" si="33"/>
        <v/>
      </c>
      <c r="K56" s="169" t="str">
        <f t="shared" si="34"/>
        <v/>
      </c>
      <c r="L56" s="169" t="str">
        <f t="shared" si="35"/>
        <v/>
      </c>
      <c r="M56" s="169" t="str">
        <f t="shared" si="36"/>
        <v/>
      </c>
      <c r="N56" s="169" t="str">
        <f t="shared" si="37"/>
        <v/>
      </c>
      <c r="O56" s="169" t="str">
        <f t="shared" si="38"/>
        <v/>
      </c>
      <c r="P56" s="169" t="str">
        <f t="shared" si="39"/>
        <v/>
      </c>
      <c r="Q56" s="169" t="str">
        <f t="shared" si="40"/>
        <v/>
      </c>
      <c r="R56" s="169" t="str">
        <f t="shared" si="41"/>
        <v/>
      </c>
      <c r="S56" s="169" t="str">
        <f t="shared" si="42"/>
        <v/>
      </c>
      <c r="T56" s="169" t="str">
        <f t="shared" si="43"/>
        <v/>
      </c>
      <c r="U56" s="169" t="str">
        <f t="shared" si="44"/>
        <v/>
      </c>
      <c r="V56" s="169" t="str">
        <f t="shared" si="45"/>
        <v/>
      </c>
      <c r="W56" s="169" t="str">
        <f t="shared" si="46"/>
        <v/>
      </c>
      <c r="X56" s="169" t="str">
        <f t="shared" si="47"/>
        <v/>
      </c>
      <c r="Y56" s="169" t="str">
        <f t="shared" si="48"/>
        <v/>
      </c>
      <c r="Z56" s="169" t="str">
        <f t="shared" si="49"/>
        <v/>
      </c>
      <c r="AA56" s="169" t="str">
        <f t="shared" si="50"/>
        <v/>
      </c>
      <c r="AB56" s="169" t="str">
        <f t="shared" si="51"/>
        <v/>
      </c>
      <c r="AC56" s="169" t="str">
        <f t="shared" si="52"/>
        <v/>
      </c>
      <c r="AD56" s="169" t="str">
        <f t="shared" si="53"/>
        <v/>
      </c>
      <c r="AE56" s="169" t="str">
        <f t="shared" si="54"/>
        <v/>
      </c>
      <c r="AF56" s="169" t="str">
        <f t="shared" si="55"/>
        <v/>
      </c>
      <c r="AG56" s="169" t="str">
        <f t="shared" si="56"/>
        <v/>
      </c>
      <c r="AH56" s="169" t="str">
        <f t="shared" si="57"/>
        <v/>
      </c>
      <c r="AI56" s="169" t="str">
        <f t="shared" si="58"/>
        <v/>
      </c>
      <c r="AJ56" s="169" t="str">
        <f t="shared" si="59"/>
        <v/>
      </c>
      <c r="AK56" s="169" t="str">
        <f t="shared" si="60"/>
        <v/>
      </c>
      <c r="AL56" s="169" t="str">
        <f t="shared" si="61"/>
        <v/>
      </c>
      <c r="AM56" s="169" t="str">
        <f t="shared" si="62"/>
        <v/>
      </c>
      <c r="AN56" s="169" t="str">
        <f t="shared" si="63"/>
        <v/>
      </c>
      <c r="AO56" s="169" t="str">
        <f t="shared" si="64"/>
        <v/>
      </c>
      <c r="AP56" s="169" t="str">
        <f t="shared" si="65"/>
        <v/>
      </c>
      <c r="AQ56" s="169" t="str">
        <f t="shared" si="66"/>
        <v/>
      </c>
      <c r="AR56" s="169" t="str">
        <f t="shared" si="67"/>
        <v/>
      </c>
      <c r="AS56" s="169" t="str">
        <f t="shared" si="68"/>
        <v/>
      </c>
      <c r="AT56" s="169" t="str">
        <f t="shared" si="69"/>
        <v/>
      </c>
      <c r="AU56" s="169" t="str">
        <f t="shared" si="70"/>
        <v/>
      </c>
      <c r="AV56" s="169" t="str">
        <f t="shared" si="71"/>
        <v/>
      </c>
      <c r="AW56" s="169" t="str">
        <f t="shared" si="72"/>
        <v/>
      </c>
      <c r="AX56" s="169" t="str">
        <f t="shared" si="73"/>
        <v/>
      </c>
      <c r="AY56" s="169" t="str">
        <f t="shared" si="74"/>
        <v/>
      </c>
      <c r="AZ56" s="169" t="str">
        <f t="shared" si="75"/>
        <v/>
      </c>
      <c r="BA56" s="169" t="str">
        <f t="shared" si="76"/>
        <v/>
      </c>
      <c r="BB56" s="169" t="str">
        <f t="shared" si="77"/>
        <v/>
      </c>
      <c r="BC56" s="169" t="str">
        <f t="shared" si="78"/>
        <v/>
      </c>
      <c r="BD56" s="169" t="str">
        <f t="shared" si="79"/>
        <v/>
      </c>
      <c r="BE56" s="169" t="str">
        <f t="shared" si="80"/>
        <v/>
      </c>
      <c r="BF56" s="169" t="str">
        <f t="shared" si="81"/>
        <v/>
      </c>
      <c r="BG56" s="169" t="str">
        <f t="shared" si="82"/>
        <v/>
      </c>
      <c r="BH56" s="169" t="str">
        <f t="shared" si="83"/>
        <v/>
      </c>
      <c r="BI56" s="169" t="str">
        <f t="shared" si="84"/>
        <v/>
      </c>
      <c r="BJ56" s="169" t="str">
        <f t="shared" si="85"/>
        <v/>
      </c>
      <c r="BK56" s="169" t="str">
        <f t="shared" si="86"/>
        <v/>
      </c>
      <c r="BL56" s="169" t="str">
        <f t="shared" si="87"/>
        <v/>
      </c>
      <c r="BM56" s="169" t="str">
        <f t="shared" si="88"/>
        <v/>
      </c>
      <c r="BN56" s="169" t="str">
        <f t="shared" si="89"/>
        <v/>
      </c>
      <c r="BO56" s="169"/>
      <c r="BP56" s="170"/>
      <c r="BQ56" s="171">
        <f t="shared" si="90"/>
        <v>0</v>
      </c>
      <c r="BR56" s="172">
        <f t="shared" ca="1" si="91"/>
        <v>46040</v>
      </c>
      <c r="BS56" s="173">
        <f t="shared" si="92"/>
        <v>0</v>
      </c>
    </row>
    <row r="57" spans="1:71" s="174" customFormat="1" ht="33.65" customHeight="1" x14ac:dyDescent="0.25">
      <c r="A57" s="175">
        <f t="shared" si="15"/>
        <v>49</v>
      </c>
      <c r="B57" s="181"/>
      <c r="C57" s="165"/>
      <c r="D57" s="176"/>
      <c r="E57" s="199"/>
      <c r="F57" s="199"/>
      <c r="G57" s="178"/>
      <c r="H57" s="177"/>
      <c r="I57" s="168" t="str">
        <f t="shared" si="32"/>
        <v/>
      </c>
      <c r="J57" s="169" t="str">
        <f t="shared" si="33"/>
        <v/>
      </c>
      <c r="K57" s="169" t="str">
        <f t="shared" si="34"/>
        <v/>
      </c>
      <c r="L57" s="169" t="str">
        <f t="shared" si="35"/>
        <v/>
      </c>
      <c r="M57" s="169" t="str">
        <f t="shared" si="36"/>
        <v/>
      </c>
      <c r="N57" s="169" t="str">
        <f t="shared" si="37"/>
        <v/>
      </c>
      <c r="O57" s="169" t="str">
        <f t="shared" si="38"/>
        <v/>
      </c>
      <c r="P57" s="169" t="str">
        <f t="shared" si="39"/>
        <v/>
      </c>
      <c r="Q57" s="169" t="str">
        <f t="shared" si="40"/>
        <v/>
      </c>
      <c r="R57" s="169" t="str">
        <f t="shared" si="41"/>
        <v/>
      </c>
      <c r="S57" s="169" t="str">
        <f t="shared" si="42"/>
        <v/>
      </c>
      <c r="T57" s="169" t="str">
        <f t="shared" si="43"/>
        <v/>
      </c>
      <c r="U57" s="169" t="str">
        <f t="shared" si="44"/>
        <v/>
      </c>
      <c r="V57" s="169" t="str">
        <f t="shared" si="45"/>
        <v/>
      </c>
      <c r="W57" s="169" t="str">
        <f t="shared" si="46"/>
        <v/>
      </c>
      <c r="X57" s="169" t="str">
        <f t="shared" si="47"/>
        <v/>
      </c>
      <c r="Y57" s="169" t="str">
        <f t="shared" si="48"/>
        <v/>
      </c>
      <c r="Z57" s="169" t="str">
        <f t="shared" si="49"/>
        <v/>
      </c>
      <c r="AA57" s="169" t="str">
        <f t="shared" si="50"/>
        <v/>
      </c>
      <c r="AB57" s="169" t="str">
        <f t="shared" si="51"/>
        <v/>
      </c>
      <c r="AC57" s="169" t="str">
        <f t="shared" si="52"/>
        <v/>
      </c>
      <c r="AD57" s="169" t="str">
        <f t="shared" si="53"/>
        <v/>
      </c>
      <c r="AE57" s="169" t="str">
        <f t="shared" si="54"/>
        <v/>
      </c>
      <c r="AF57" s="169" t="str">
        <f t="shared" si="55"/>
        <v/>
      </c>
      <c r="AG57" s="169" t="str">
        <f t="shared" si="56"/>
        <v/>
      </c>
      <c r="AH57" s="169" t="str">
        <f t="shared" si="57"/>
        <v/>
      </c>
      <c r="AI57" s="169" t="str">
        <f t="shared" si="58"/>
        <v/>
      </c>
      <c r="AJ57" s="169" t="str">
        <f t="shared" si="59"/>
        <v/>
      </c>
      <c r="AK57" s="169" t="str">
        <f t="shared" si="60"/>
        <v/>
      </c>
      <c r="AL57" s="169" t="str">
        <f t="shared" si="61"/>
        <v/>
      </c>
      <c r="AM57" s="169" t="str">
        <f t="shared" si="62"/>
        <v/>
      </c>
      <c r="AN57" s="169" t="str">
        <f t="shared" si="63"/>
        <v/>
      </c>
      <c r="AO57" s="169" t="str">
        <f t="shared" si="64"/>
        <v/>
      </c>
      <c r="AP57" s="169" t="str">
        <f t="shared" si="65"/>
        <v/>
      </c>
      <c r="AQ57" s="169" t="str">
        <f t="shared" si="66"/>
        <v/>
      </c>
      <c r="AR57" s="169" t="str">
        <f t="shared" si="67"/>
        <v/>
      </c>
      <c r="AS57" s="169" t="str">
        <f t="shared" si="68"/>
        <v/>
      </c>
      <c r="AT57" s="169" t="str">
        <f t="shared" si="69"/>
        <v/>
      </c>
      <c r="AU57" s="169" t="str">
        <f t="shared" si="70"/>
        <v/>
      </c>
      <c r="AV57" s="169" t="str">
        <f t="shared" si="71"/>
        <v/>
      </c>
      <c r="AW57" s="169" t="str">
        <f t="shared" si="72"/>
        <v/>
      </c>
      <c r="AX57" s="169" t="str">
        <f t="shared" si="73"/>
        <v/>
      </c>
      <c r="AY57" s="169" t="str">
        <f t="shared" si="74"/>
        <v/>
      </c>
      <c r="AZ57" s="169" t="str">
        <f t="shared" si="75"/>
        <v/>
      </c>
      <c r="BA57" s="169" t="str">
        <f t="shared" si="76"/>
        <v/>
      </c>
      <c r="BB57" s="169" t="str">
        <f t="shared" si="77"/>
        <v/>
      </c>
      <c r="BC57" s="169" t="str">
        <f t="shared" si="78"/>
        <v/>
      </c>
      <c r="BD57" s="169" t="str">
        <f t="shared" si="79"/>
        <v/>
      </c>
      <c r="BE57" s="169" t="str">
        <f t="shared" si="80"/>
        <v/>
      </c>
      <c r="BF57" s="169" t="str">
        <f t="shared" si="81"/>
        <v/>
      </c>
      <c r="BG57" s="169" t="str">
        <f t="shared" si="82"/>
        <v/>
      </c>
      <c r="BH57" s="169" t="str">
        <f t="shared" si="83"/>
        <v/>
      </c>
      <c r="BI57" s="169" t="str">
        <f t="shared" si="84"/>
        <v/>
      </c>
      <c r="BJ57" s="169" t="str">
        <f t="shared" si="85"/>
        <v/>
      </c>
      <c r="BK57" s="169" t="str">
        <f t="shared" si="86"/>
        <v/>
      </c>
      <c r="BL57" s="169" t="str">
        <f t="shared" si="87"/>
        <v/>
      </c>
      <c r="BM57" s="169" t="str">
        <f t="shared" si="88"/>
        <v/>
      </c>
      <c r="BN57" s="169" t="str">
        <f t="shared" si="89"/>
        <v/>
      </c>
      <c r="BO57" s="169"/>
      <c r="BP57" s="170"/>
      <c r="BQ57" s="171">
        <f t="shared" si="90"/>
        <v>0</v>
      </c>
      <c r="BR57" s="172">
        <f t="shared" ca="1" si="91"/>
        <v>46040</v>
      </c>
      <c r="BS57" s="173">
        <f t="shared" si="92"/>
        <v>0</v>
      </c>
    </row>
    <row r="58" spans="1:71" s="174" customFormat="1" ht="33.65" customHeight="1" x14ac:dyDescent="0.25">
      <c r="A58" s="175">
        <f t="shared" si="15"/>
        <v>50</v>
      </c>
      <c r="B58" s="181"/>
      <c r="C58" s="165"/>
      <c r="D58" s="176"/>
      <c r="E58" s="199"/>
      <c r="F58" s="199"/>
      <c r="G58" s="178"/>
      <c r="H58" s="177"/>
      <c r="I58" s="168" t="str">
        <f t="shared" si="32"/>
        <v/>
      </c>
      <c r="J58" s="169" t="str">
        <f t="shared" si="33"/>
        <v/>
      </c>
      <c r="K58" s="169" t="str">
        <f t="shared" si="34"/>
        <v/>
      </c>
      <c r="L58" s="169" t="str">
        <f t="shared" si="35"/>
        <v/>
      </c>
      <c r="M58" s="169" t="str">
        <f t="shared" si="36"/>
        <v/>
      </c>
      <c r="N58" s="169" t="str">
        <f t="shared" si="37"/>
        <v/>
      </c>
      <c r="O58" s="169" t="str">
        <f t="shared" si="38"/>
        <v/>
      </c>
      <c r="P58" s="169" t="str">
        <f t="shared" si="39"/>
        <v/>
      </c>
      <c r="Q58" s="169" t="str">
        <f t="shared" si="40"/>
        <v/>
      </c>
      <c r="R58" s="169" t="str">
        <f t="shared" si="41"/>
        <v/>
      </c>
      <c r="S58" s="169" t="str">
        <f t="shared" si="42"/>
        <v/>
      </c>
      <c r="T58" s="169" t="str">
        <f t="shared" si="43"/>
        <v/>
      </c>
      <c r="U58" s="169" t="str">
        <f t="shared" si="44"/>
        <v/>
      </c>
      <c r="V58" s="169" t="str">
        <f t="shared" si="45"/>
        <v/>
      </c>
      <c r="W58" s="169" t="str">
        <f t="shared" si="46"/>
        <v/>
      </c>
      <c r="X58" s="169" t="str">
        <f t="shared" si="47"/>
        <v/>
      </c>
      <c r="Y58" s="169" t="str">
        <f t="shared" si="48"/>
        <v/>
      </c>
      <c r="Z58" s="169" t="str">
        <f t="shared" si="49"/>
        <v/>
      </c>
      <c r="AA58" s="169" t="str">
        <f t="shared" si="50"/>
        <v/>
      </c>
      <c r="AB58" s="169" t="str">
        <f t="shared" si="51"/>
        <v/>
      </c>
      <c r="AC58" s="169" t="str">
        <f t="shared" si="52"/>
        <v/>
      </c>
      <c r="AD58" s="169" t="str">
        <f t="shared" si="53"/>
        <v/>
      </c>
      <c r="AE58" s="169" t="str">
        <f t="shared" si="54"/>
        <v/>
      </c>
      <c r="AF58" s="169" t="str">
        <f t="shared" si="55"/>
        <v/>
      </c>
      <c r="AG58" s="169" t="str">
        <f t="shared" si="56"/>
        <v/>
      </c>
      <c r="AH58" s="169" t="str">
        <f t="shared" si="57"/>
        <v/>
      </c>
      <c r="AI58" s="169" t="str">
        <f t="shared" si="58"/>
        <v/>
      </c>
      <c r="AJ58" s="169" t="str">
        <f t="shared" si="59"/>
        <v/>
      </c>
      <c r="AK58" s="169" t="str">
        <f t="shared" si="60"/>
        <v/>
      </c>
      <c r="AL58" s="169" t="str">
        <f t="shared" si="61"/>
        <v/>
      </c>
      <c r="AM58" s="169" t="str">
        <f t="shared" si="62"/>
        <v/>
      </c>
      <c r="AN58" s="169" t="str">
        <f t="shared" si="63"/>
        <v/>
      </c>
      <c r="AO58" s="169" t="str">
        <f t="shared" si="64"/>
        <v/>
      </c>
      <c r="AP58" s="169" t="str">
        <f t="shared" si="65"/>
        <v/>
      </c>
      <c r="AQ58" s="169" t="str">
        <f t="shared" si="66"/>
        <v/>
      </c>
      <c r="AR58" s="169" t="str">
        <f t="shared" si="67"/>
        <v/>
      </c>
      <c r="AS58" s="169" t="str">
        <f t="shared" si="68"/>
        <v/>
      </c>
      <c r="AT58" s="169" t="str">
        <f t="shared" si="69"/>
        <v/>
      </c>
      <c r="AU58" s="169" t="str">
        <f t="shared" si="70"/>
        <v/>
      </c>
      <c r="AV58" s="169" t="str">
        <f t="shared" si="71"/>
        <v/>
      </c>
      <c r="AW58" s="169" t="str">
        <f t="shared" si="72"/>
        <v/>
      </c>
      <c r="AX58" s="169" t="str">
        <f t="shared" si="73"/>
        <v/>
      </c>
      <c r="AY58" s="169" t="str">
        <f t="shared" si="74"/>
        <v/>
      </c>
      <c r="AZ58" s="169" t="str">
        <f t="shared" si="75"/>
        <v/>
      </c>
      <c r="BA58" s="169" t="str">
        <f t="shared" si="76"/>
        <v/>
      </c>
      <c r="BB58" s="169" t="str">
        <f t="shared" si="77"/>
        <v/>
      </c>
      <c r="BC58" s="169" t="str">
        <f t="shared" si="78"/>
        <v/>
      </c>
      <c r="BD58" s="169" t="str">
        <f t="shared" si="79"/>
        <v/>
      </c>
      <c r="BE58" s="169" t="str">
        <f t="shared" si="80"/>
        <v/>
      </c>
      <c r="BF58" s="169" t="str">
        <f t="shared" si="81"/>
        <v/>
      </c>
      <c r="BG58" s="169" t="str">
        <f t="shared" si="82"/>
        <v/>
      </c>
      <c r="BH58" s="169" t="str">
        <f t="shared" si="83"/>
        <v/>
      </c>
      <c r="BI58" s="169" t="str">
        <f t="shared" si="84"/>
        <v/>
      </c>
      <c r="BJ58" s="169" t="str">
        <f t="shared" si="85"/>
        <v/>
      </c>
      <c r="BK58" s="169" t="str">
        <f t="shared" si="86"/>
        <v/>
      </c>
      <c r="BL58" s="169" t="str">
        <f t="shared" si="87"/>
        <v/>
      </c>
      <c r="BM58" s="169" t="str">
        <f t="shared" si="88"/>
        <v/>
      </c>
      <c r="BN58" s="169" t="str">
        <f t="shared" si="89"/>
        <v/>
      </c>
      <c r="BO58" s="169"/>
      <c r="BP58" s="170"/>
      <c r="BQ58" s="171">
        <f t="shared" si="90"/>
        <v>0</v>
      </c>
      <c r="BR58" s="172">
        <f t="shared" ca="1" si="91"/>
        <v>46040</v>
      </c>
      <c r="BS58" s="173">
        <f t="shared" si="92"/>
        <v>0</v>
      </c>
    </row>
  </sheetData>
  <sheetProtection formatRows="0" autoFilter="0"/>
  <autoFilter ref="A8:I8" xr:uid="{00000000-0001-0000-0100-000000000000}"/>
  <mergeCells count="16">
    <mergeCell ref="AI6:AM6"/>
    <mergeCell ref="AN6:AQ6"/>
    <mergeCell ref="C6:C7"/>
    <mergeCell ref="E6:F7"/>
    <mergeCell ref="B6:B7"/>
    <mergeCell ref="AD6:AH6"/>
    <mergeCell ref="B2:D2"/>
    <mergeCell ref="B3:D3"/>
    <mergeCell ref="B4:D4"/>
    <mergeCell ref="J2:AD2"/>
    <mergeCell ref="AE1:AI1"/>
    <mergeCell ref="AE2:AI2"/>
    <mergeCell ref="A1:D1"/>
    <mergeCell ref="J1:P1"/>
    <mergeCell ref="Q1:W1"/>
    <mergeCell ref="X1:AD1"/>
  </mergeCells>
  <phoneticPr fontId="51" type="noConversion"/>
  <conditionalFormatting sqref="G9:G19 G23:G39 G21">
    <cfRule type="cellIs" dxfId="26" priority="18" stopIfTrue="1" operator="equal">
      <formula>IF(#REF!&gt;#REF!,G9,"XXXXXXXX")</formula>
    </cfRule>
  </conditionalFormatting>
  <conditionalFormatting sqref="AE2">
    <cfRule type="cellIs" dxfId="25" priority="20" operator="greaterThanOrEqual">
      <formula>0.9</formula>
    </cfRule>
    <cfRule type="cellIs" dxfId="24" priority="21" operator="between">
      <formula>0.6</formula>
      <formula>0.8999999999</formula>
    </cfRule>
    <cfRule type="cellIs" dxfId="23" priority="22" operator="between">
      <formula>0</formula>
      <formula>0.59999999999</formula>
    </cfRule>
  </conditionalFormatting>
  <conditionalFormatting sqref="I9:I19 I21:I39">
    <cfRule type="cellIs" dxfId="22" priority="15" operator="equal">
      <formula>"En proceso"</formula>
    </cfRule>
    <cfRule type="cellIs" dxfId="21" priority="16" operator="equal">
      <formula>"Terminado"</formula>
    </cfRule>
    <cfRule type="cellIs" dxfId="20" priority="17" operator="equal">
      <formula>"Atrasado"</formula>
    </cfRule>
  </conditionalFormatting>
  <conditionalFormatting sqref="J9:BO19 J21:BO39">
    <cfRule type="cellIs" dxfId="19" priority="38" stopIfTrue="1" operator="equal">
      <formula>"L"</formula>
    </cfRule>
    <cfRule type="expression" dxfId="18" priority="39" stopIfTrue="1">
      <formula>IF(AND(J9="M",K$8&lt;=$G$2),TRUE,FALSE)</formula>
    </cfRule>
    <cfRule type="expression" dxfId="17" priority="40" stopIfTrue="1">
      <formula>IF(AND(J9="M",K$8&gt;$G$2),TRUE,FALSE)</formula>
    </cfRule>
  </conditionalFormatting>
  <conditionalFormatting sqref="G40:G58">
    <cfRule type="cellIs" dxfId="16" priority="11" stopIfTrue="1" operator="equal">
      <formula>IF(#REF!&gt;#REF!,G40,"XXXXXXXX")</formula>
    </cfRule>
  </conditionalFormatting>
  <conditionalFormatting sqref="I40:I58">
    <cfRule type="cellIs" dxfId="15" priority="8" operator="equal">
      <formula>"En proceso"</formula>
    </cfRule>
    <cfRule type="cellIs" dxfId="14" priority="9" operator="equal">
      <formula>"Terminado"</formula>
    </cfRule>
    <cfRule type="cellIs" dxfId="13" priority="10" operator="equal">
      <formula>"Atrasado"</formula>
    </cfRule>
  </conditionalFormatting>
  <conditionalFormatting sqref="J40:BO58">
    <cfRule type="cellIs" dxfId="12" priority="12" stopIfTrue="1" operator="equal">
      <formula>"L"</formula>
    </cfRule>
    <cfRule type="expression" dxfId="11" priority="13" stopIfTrue="1">
      <formula>IF(AND(J40="M",K$8&lt;=$G$2),TRUE,FALSE)</formula>
    </cfRule>
    <cfRule type="expression" dxfId="10" priority="14" stopIfTrue="1">
      <formula>IF(AND(J40="M",K$8&gt;$G$2),TRUE,FALSE)</formula>
    </cfRule>
  </conditionalFormatting>
  <conditionalFormatting sqref="G20 G22">
    <cfRule type="cellIs" dxfId="9" priority="4" stopIfTrue="1" operator="equal">
      <formula>IF(#REF!&gt;#REF!,G20,"XXXXXXXX")</formula>
    </cfRule>
  </conditionalFormatting>
  <conditionalFormatting sqref="I20">
    <cfRule type="cellIs" dxfId="8" priority="1" operator="equal">
      <formula>"En proceso"</formula>
    </cfRule>
    <cfRule type="cellIs" dxfId="7" priority="2" operator="equal">
      <formula>"Terminado"</formula>
    </cfRule>
    <cfRule type="cellIs" dxfId="6" priority="3" operator="equal">
      <formula>"Atrasado"</formula>
    </cfRule>
  </conditionalFormatting>
  <conditionalFormatting sqref="J20:BO20">
    <cfRule type="cellIs" dxfId="5" priority="5" stopIfTrue="1" operator="equal">
      <formula>"L"</formula>
    </cfRule>
    <cfRule type="expression" dxfId="4" priority="6" stopIfTrue="1">
      <formula>IF(AND(J20="M",K$8&lt;=$G$2),TRUE,FALSE)</formula>
    </cfRule>
    <cfRule type="expression" dxfId="3" priority="7" stopIfTrue="1">
      <formula>IF(AND(J20="M",K$8&gt;$G$2),TRUE,FALSE)</formula>
    </cfRule>
  </conditionalFormatting>
  <pageMargins left="0.39370078740157483" right="0.39370078740157483" top="0.39370078740157483" bottom="0.59055118110236227" header="0.51181102362204722" footer="0.39370078740157483"/>
  <pageSetup scale="33" fitToHeight="100" orientation="landscape" r:id="rId1"/>
  <headerFooter alignWithMargins="0">
    <oddFooter>&amp;R&amp;24Pág.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CEAD1-A6DE-432C-AAD7-9C88C5D49860}">
  <sheetPr>
    <tabColor theme="1"/>
  </sheetPr>
  <dimension ref="A1:L12"/>
  <sheetViews>
    <sheetView workbookViewId="0">
      <selection sqref="A1:D2"/>
    </sheetView>
  </sheetViews>
  <sheetFormatPr baseColWidth="10" defaultRowHeight="12.5" x14ac:dyDescent="0.25"/>
  <cols>
    <col min="1" max="2" width="10.90625" style="322"/>
    <col min="3" max="3" width="10.90625" style="322" customWidth="1"/>
    <col min="4" max="4" width="17.6328125" style="322" customWidth="1"/>
    <col min="5" max="5" width="10.90625" style="323"/>
    <col min="6" max="6" width="18.08984375" style="322" customWidth="1"/>
    <col min="7" max="7" width="1.81640625" style="322" customWidth="1"/>
    <col min="8" max="8" width="19.453125" style="322" customWidth="1"/>
    <col min="9" max="9" width="10.90625" style="322"/>
    <col min="10" max="10" width="15" style="322" customWidth="1"/>
    <col min="11" max="16384" width="10.90625" style="322"/>
  </cols>
  <sheetData>
    <row r="1" spans="1:12" ht="23" x14ac:dyDescent="0.25">
      <c r="A1" s="326" t="s">
        <v>242</v>
      </c>
      <c r="B1" s="326"/>
      <c r="C1" s="326"/>
      <c r="D1" s="326"/>
      <c r="E1" s="325"/>
      <c r="F1" s="327" t="s">
        <v>241</v>
      </c>
      <c r="G1" s="328"/>
      <c r="H1" s="329" t="s">
        <v>240</v>
      </c>
      <c r="I1" s="326"/>
      <c r="J1" s="326"/>
      <c r="K1" s="325"/>
      <c r="L1" s="325"/>
    </row>
    <row r="2" spans="1:12" ht="25.5" thickBot="1" x14ac:dyDescent="0.3">
      <c r="A2" s="326"/>
      <c r="B2" s="326"/>
      <c r="C2" s="326"/>
      <c r="D2" s="326"/>
      <c r="F2" s="330">
        <f ca="1">E12</f>
        <v>14</v>
      </c>
      <c r="G2" s="328"/>
      <c r="H2" s="331">
        <f>E11</f>
        <v>0.31428571428571433</v>
      </c>
      <c r="I2" s="326"/>
      <c r="J2" s="326"/>
    </row>
    <row r="8" spans="1:12" x14ac:dyDescent="0.25">
      <c r="D8" s="323" t="s">
        <v>187</v>
      </c>
      <c r="E8" s="323">
        <f ca="1">'Plan de acción'!J1</f>
        <v>3</v>
      </c>
    </row>
    <row r="9" spans="1:12" x14ac:dyDescent="0.25">
      <c r="D9" s="323" t="s">
        <v>189</v>
      </c>
      <c r="E9" s="323">
        <f ca="1">'Plan de acción'!Q1</f>
        <v>9</v>
      </c>
    </row>
    <row r="10" spans="1:12" x14ac:dyDescent="0.25">
      <c r="D10" s="323" t="s">
        <v>188</v>
      </c>
      <c r="E10" s="323">
        <f ca="1">'Plan de acción'!X1</f>
        <v>2</v>
      </c>
    </row>
    <row r="11" spans="1:12" x14ac:dyDescent="0.25">
      <c r="D11" s="323" t="s">
        <v>240</v>
      </c>
      <c r="E11" s="324">
        <f>'Plan de acción'!AE2</f>
        <v>0.31428571428571433</v>
      </c>
    </row>
    <row r="12" spans="1:12" x14ac:dyDescent="0.25">
      <c r="D12" s="323" t="s">
        <v>239</v>
      </c>
      <c r="E12" s="323">
        <f ca="1">SUM(E8:E10)</f>
        <v>14</v>
      </c>
    </row>
  </sheetData>
  <mergeCells count="3">
    <mergeCell ref="G1:G2"/>
    <mergeCell ref="I1:J2"/>
    <mergeCell ref="A1:D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1AFD5-AD3C-4878-851E-6B91171BE62B}">
  <sheetPr>
    <tabColor theme="1"/>
  </sheetPr>
  <dimension ref="B1:B15"/>
  <sheetViews>
    <sheetView showGridLines="0" zoomScale="90" zoomScaleNormal="90" workbookViewId="0">
      <selection activeCell="B9" sqref="B9"/>
    </sheetView>
  </sheetViews>
  <sheetFormatPr baseColWidth="10" defaultColWidth="11.54296875" defaultRowHeight="12.5" x14ac:dyDescent="0.25"/>
  <cols>
    <col min="1" max="1" width="3.54296875" style="139" customWidth="1"/>
    <col min="2" max="2" width="105.54296875" style="139" customWidth="1"/>
    <col min="3" max="16384" width="11.54296875" style="139"/>
  </cols>
  <sheetData>
    <row r="1" spans="2:2" ht="22.5" x14ac:dyDescent="0.25">
      <c r="B1" s="182" t="s">
        <v>201</v>
      </c>
    </row>
    <row r="2" spans="2:2" ht="8.4" customHeight="1" x14ac:dyDescent="0.25">
      <c r="B2" s="183"/>
    </row>
    <row r="3" spans="2:2" x14ac:dyDescent="0.25">
      <c r="B3" s="184" t="s">
        <v>202</v>
      </c>
    </row>
    <row r="4" spans="2:2" x14ac:dyDescent="0.25">
      <c r="B4" s="185"/>
    </row>
    <row r="5" spans="2:2" ht="25" x14ac:dyDescent="0.25">
      <c r="B5" s="184" t="s">
        <v>203</v>
      </c>
    </row>
    <row r="6" spans="2:2" x14ac:dyDescent="0.25">
      <c r="B6" s="185"/>
    </row>
    <row r="7" spans="2:2" x14ac:dyDescent="0.25">
      <c r="B7" s="184" t="s">
        <v>205</v>
      </c>
    </row>
    <row r="8" spans="2:2" x14ac:dyDescent="0.25">
      <c r="B8" s="185"/>
    </row>
    <row r="9" spans="2:2" ht="37.5" x14ac:dyDescent="0.25">
      <c r="B9" s="184" t="s">
        <v>204</v>
      </c>
    </row>
    <row r="10" spans="2:2" x14ac:dyDescent="0.25">
      <c r="B10" s="185"/>
    </row>
    <row r="11" spans="2:2" ht="50" x14ac:dyDescent="0.25">
      <c r="B11" s="184" t="s">
        <v>206</v>
      </c>
    </row>
    <row r="12" spans="2:2" x14ac:dyDescent="0.25">
      <c r="B12" s="185"/>
    </row>
    <row r="13" spans="2:2" ht="25" x14ac:dyDescent="0.25">
      <c r="B13" s="184" t="s">
        <v>207</v>
      </c>
    </row>
    <row r="14" spans="2:2" x14ac:dyDescent="0.25">
      <c r="B14" s="185"/>
    </row>
    <row r="15" spans="2:2" ht="37.5" x14ac:dyDescent="0.25">
      <c r="B15" s="184" t="s">
        <v>208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CZ63"/>
  <sheetViews>
    <sheetView showGridLines="0" zoomScale="85" workbookViewId="0">
      <selection activeCell="B6" sqref="B6:D6"/>
    </sheetView>
  </sheetViews>
  <sheetFormatPr baseColWidth="10" defaultColWidth="9.1796875" defaultRowHeight="12.5" x14ac:dyDescent="0.25"/>
  <cols>
    <col min="1" max="1" width="3.81640625" customWidth="1"/>
    <col min="2" max="67" width="5.81640625" customWidth="1"/>
  </cols>
  <sheetData>
    <row r="1" spans="1:34" ht="12.75" customHeight="1" x14ac:dyDescent="0.25">
      <c r="A1" s="252" t="s">
        <v>31</v>
      </c>
      <c r="B1" s="253"/>
      <c r="C1" s="253"/>
      <c r="D1" s="253"/>
      <c r="E1" s="253"/>
      <c r="F1" s="253"/>
      <c r="G1" s="253"/>
      <c r="H1" s="253"/>
      <c r="I1" s="253"/>
      <c r="J1" s="253"/>
      <c r="K1" s="253"/>
      <c r="L1" s="253"/>
      <c r="M1" s="253"/>
      <c r="N1" s="253"/>
      <c r="O1" s="253"/>
      <c r="P1" s="253"/>
      <c r="Q1" s="253"/>
      <c r="R1" s="253"/>
      <c r="S1" s="253"/>
      <c r="T1" s="253"/>
      <c r="U1" s="253"/>
      <c r="V1" s="253"/>
      <c r="W1" s="253"/>
      <c r="X1" s="253"/>
      <c r="Y1" s="253"/>
      <c r="Z1" s="253"/>
      <c r="AA1" s="253"/>
      <c r="AB1" s="253"/>
      <c r="AC1" s="253"/>
      <c r="AD1" s="253"/>
      <c r="AE1" s="253"/>
      <c r="AF1" s="39"/>
      <c r="AG1" s="39"/>
      <c r="AH1" s="39"/>
    </row>
    <row r="2" spans="1:34" ht="12.75" customHeight="1" x14ac:dyDescent="0.25">
      <c r="A2" s="252"/>
      <c r="B2" s="253"/>
      <c r="C2" s="253"/>
      <c r="D2" s="253"/>
      <c r="E2" s="253"/>
      <c r="F2" s="253"/>
      <c r="G2" s="253"/>
      <c r="H2" s="253"/>
      <c r="I2" s="253"/>
      <c r="J2" s="253"/>
      <c r="K2" s="253"/>
      <c r="L2" s="253"/>
      <c r="M2" s="253"/>
      <c r="N2" s="253"/>
      <c r="O2" s="253"/>
      <c r="P2" s="253"/>
      <c r="Q2" s="253"/>
      <c r="R2" s="253"/>
      <c r="S2" s="253"/>
      <c r="T2" s="253"/>
      <c r="U2" s="253"/>
      <c r="V2" s="253"/>
      <c r="W2" s="253"/>
      <c r="X2" s="253"/>
      <c r="Y2" s="253"/>
      <c r="Z2" s="253"/>
      <c r="AA2" s="253"/>
      <c r="AB2" s="253"/>
      <c r="AC2" s="253"/>
      <c r="AD2" s="253"/>
      <c r="AE2" s="253"/>
      <c r="AF2" s="39"/>
      <c r="AG2" s="39"/>
      <c r="AH2" s="39"/>
    </row>
    <row r="4" spans="1:34" ht="13.5" thickBot="1" x14ac:dyDescent="0.35">
      <c r="A4" s="221" t="s">
        <v>90</v>
      </c>
      <c r="B4" s="222"/>
      <c r="C4" s="222"/>
      <c r="D4" s="222"/>
      <c r="E4" s="222"/>
      <c r="F4" s="222"/>
      <c r="G4" s="222"/>
      <c r="H4" s="222"/>
      <c r="I4" s="222"/>
      <c r="J4" s="222"/>
      <c r="K4" s="222"/>
      <c r="L4" s="222"/>
      <c r="M4" s="222"/>
      <c r="N4" s="222"/>
      <c r="O4" s="222"/>
      <c r="P4" s="222"/>
      <c r="Q4" s="222"/>
      <c r="R4" s="222"/>
      <c r="S4" s="222"/>
      <c r="T4" s="222"/>
      <c r="U4" s="222"/>
      <c r="V4" s="222"/>
      <c r="W4" s="222"/>
      <c r="X4" s="222"/>
      <c r="Y4" s="222"/>
      <c r="Z4" s="222"/>
      <c r="AA4" s="222"/>
      <c r="AB4" s="222"/>
      <c r="AC4" s="222"/>
      <c r="AD4" s="222"/>
      <c r="AE4" s="222"/>
      <c r="AF4" s="222"/>
      <c r="AG4" s="222"/>
      <c r="AH4" s="222"/>
    </row>
    <row r="5" spans="1:34" ht="39.75" customHeight="1" thickBot="1" x14ac:dyDescent="0.3">
      <c r="A5" s="38" t="s">
        <v>92</v>
      </c>
      <c r="B5" s="260" t="s">
        <v>32</v>
      </c>
      <c r="C5" s="263"/>
      <c r="D5" s="261"/>
      <c r="E5" s="260" t="s">
        <v>33</v>
      </c>
      <c r="F5" s="263"/>
      <c r="G5" s="263"/>
      <c r="H5" s="263"/>
      <c r="I5" s="263"/>
      <c r="J5" s="263"/>
      <c r="K5" s="263"/>
      <c r="L5" s="263"/>
      <c r="M5" s="263"/>
      <c r="N5" s="263"/>
      <c r="O5" s="263"/>
      <c r="P5" s="263"/>
      <c r="Q5" s="261"/>
      <c r="R5" s="260" t="s">
        <v>34</v>
      </c>
      <c r="S5" s="261"/>
      <c r="T5" s="260" t="s">
        <v>35</v>
      </c>
      <c r="U5" s="261"/>
      <c r="V5" s="260" t="s">
        <v>106</v>
      </c>
      <c r="W5" s="261"/>
      <c r="X5" s="260" t="s">
        <v>38</v>
      </c>
      <c r="Y5" s="261"/>
      <c r="Z5" s="260" t="s">
        <v>39</v>
      </c>
      <c r="AA5" s="263"/>
      <c r="AB5" s="257" t="s">
        <v>107</v>
      </c>
      <c r="AC5" s="258"/>
      <c r="AD5" s="258"/>
      <c r="AE5" s="259"/>
      <c r="AF5" s="242" t="s">
        <v>109</v>
      </c>
      <c r="AG5" s="243"/>
      <c r="AH5" s="244"/>
    </row>
    <row r="6" spans="1:34" ht="12" customHeight="1" x14ac:dyDescent="0.25">
      <c r="A6" s="35">
        <v>1</v>
      </c>
      <c r="B6" s="262"/>
      <c r="C6" s="262"/>
      <c r="D6" s="262"/>
      <c r="E6" s="262"/>
      <c r="F6" s="262"/>
      <c r="G6" s="262"/>
      <c r="H6" s="262"/>
      <c r="I6" s="262"/>
      <c r="J6" s="262"/>
      <c r="K6" s="262"/>
      <c r="L6" s="262"/>
      <c r="M6" s="262"/>
      <c r="N6" s="262"/>
      <c r="O6" s="262"/>
      <c r="P6" s="262"/>
      <c r="Q6" s="262"/>
      <c r="R6" s="262"/>
      <c r="S6" s="262"/>
      <c r="T6" s="262"/>
      <c r="U6" s="262"/>
      <c r="V6" s="262"/>
      <c r="W6" s="262"/>
      <c r="X6" s="262"/>
      <c r="Y6" s="262"/>
      <c r="Z6" s="262"/>
      <c r="AA6" s="264"/>
      <c r="AB6" s="254"/>
      <c r="AC6" s="255"/>
      <c r="AD6" s="255"/>
      <c r="AE6" s="256"/>
      <c r="AF6" s="233"/>
      <c r="AG6" s="234"/>
      <c r="AH6" s="235"/>
    </row>
    <row r="7" spans="1:34" ht="12" customHeight="1" x14ac:dyDescent="0.25">
      <c r="A7" s="36">
        <v>2</v>
      </c>
      <c r="B7" s="232"/>
      <c r="C7" s="232"/>
      <c r="D7" s="232"/>
      <c r="E7" s="232"/>
      <c r="F7" s="232"/>
      <c r="G7" s="232"/>
      <c r="H7" s="232"/>
      <c r="I7" s="232"/>
      <c r="J7" s="232"/>
      <c r="K7" s="232"/>
      <c r="L7" s="232"/>
      <c r="M7" s="232"/>
      <c r="N7" s="232"/>
      <c r="O7" s="232"/>
      <c r="P7" s="232"/>
      <c r="Q7" s="232"/>
      <c r="R7" s="232"/>
      <c r="S7" s="232"/>
      <c r="T7" s="232"/>
      <c r="U7" s="232"/>
      <c r="V7" s="232"/>
      <c r="W7" s="232"/>
      <c r="X7" s="232"/>
      <c r="Y7" s="232"/>
      <c r="Z7" s="232"/>
      <c r="AA7" s="229"/>
      <c r="AB7" s="229"/>
      <c r="AC7" s="230"/>
      <c r="AD7" s="230"/>
      <c r="AE7" s="231"/>
      <c r="AF7" s="226"/>
      <c r="AG7" s="227"/>
      <c r="AH7" s="228"/>
    </row>
    <row r="8" spans="1:34" ht="12" customHeight="1" x14ac:dyDescent="0.25">
      <c r="A8" s="36">
        <v>3</v>
      </c>
      <c r="B8" s="232"/>
      <c r="C8" s="232"/>
      <c r="D8" s="232"/>
      <c r="E8" s="232"/>
      <c r="F8" s="232"/>
      <c r="G8" s="232"/>
      <c r="H8" s="232"/>
      <c r="I8" s="232"/>
      <c r="J8" s="232"/>
      <c r="K8" s="232"/>
      <c r="L8" s="232"/>
      <c r="M8" s="232"/>
      <c r="N8" s="232"/>
      <c r="O8" s="232"/>
      <c r="P8" s="232"/>
      <c r="Q8" s="232"/>
      <c r="R8" s="232"/>
      <c r="S8" s="232"/>
      <c r="T8" s="232"/>
      <c r="U8" s="232"/>
      <c r="V8" s="232"/>
      <c r="W8" s="232"/>
      <c r="X8" s="232"/>
      <c r="Y8" s="232"/>
      <c r="Z8" s="232"/>
      <c r="AA8" s="229"/>
      <c r="AB8" s="229"/>
      <c r="AC8" s="230"/>
      <c r="AD8" s="230"/>
      <c r="AE8" s="231"/>
      <c r="AF8" s="223"/>
      <c r="AG8" s="224"/>
      <c r="AH8" s="225"/>
    </row>
    <row r="9" spans="1:34" ht="12" customHeight="1" x14ac:dyDescent="0.25">
      <c r="A9" s="36">
        <v>4</v>
      </c>
      <c r="B9" s="232"/>
      <c r="C9" s="232"/>
      <c r="D9" s="232"/>
      <c r="E9" s="232"/>
      <c r="F9" s="232"/>
      <c r="G9" s="232"/>
      <c r="H9" s="232"/>
      <c r="I9" s="232"/>
      <c r="J9" s="232"/>
      <c r="K9" s="232"/>
      <c r="L9" s="232"/>
      <c r="M9" s="232"/>
      <c r="N9" s="232"/>
      <c r="O9" s="232"/>
      <c r="P9" s="232"/>
      <c r="Q9" s="232"/>
      <c r="R9" s="232"/>
      <c r="S9" s="232"/>
      <c r="T9" s="232"/>
      <c r="U9" s="232"/>
      <c r="V9" s="232"/>
      <c r="W9" s="232"/>
      <c r="X9" s="232"/>
      <c r="Y9" s="232"/>
      <c r="Z9" s="232"/>
      <c r="AA9" s="229"/>
      <c r="AB9" s="229"/>
      <c r="AC9" s="230"/>
      <c r="AD9" s="230"/>
      <c r="AE9" s="231"/>
      <c r="AF9" s="223"/>
      <c r="AG9" s="224"/>
      <c r="AH9" s="225"/>
    </row>
    <row r="10" spans="1:34" ht="12" customHeight="1" x14ac:dyDescent="0.25">
      <c r="A10" s="36">
        <v>5</v>
      </c>
      <c r="B10" s="232"/>
      <c r="C10" s="232"/>
      <c r="D10" s="232"/>
      <c r="E10" s="232"/>
      <c r="F10" s="232"/>
      <c r="G10" s="232"/>
      <c r="H10" s="232"/>
      <c r="I10" s="232"/>
      <c r="J10" s="232"/>
      <c r="K10" s="232"/>
      <c r="L10" s="232"/>
      <c r="M10" s="232"/>
      <c r="N10" s="232"/>
      <c r="O10" s="232"/>
      <c r="P10" s="232"/>
      <c r="Q10" s="232"/>
      <c r="R10" s="232"/>
      <c r="S10" s="232"/>
      <c r="T10" s="232"/>
      <c r="U10" s="232"/>
      <c r="V10" s="232"/>
      <c r="W10" s="232"/>
      <c r="X10" s="232"/>
      <c r="Y10" s="232"/>
      <c r="Z10" s="232"/>
      <c r="AA10" s="229"/>
      <c r="AB10" s="229"/>
      <c r="AC10" s="230"/>
      <c r="AD10" s="230"/>
      <c r="AE10" s="231"/>
      <c r="AF10" s="223"/>
      <c r="AG10" s="224"/>
      <c r="AH10" s="225"/>
    </row>
    <row r="11" spans="1:34" ht="12" customHeight="1" x14ac:dyDescent="0.25">
      <c r="A11" s="36">
        <v>6</v>
      </c>
      <c r="B11" s="232"/>
      <c r="C11" s="232"/>
      <c r="D11" s="232"/>
      <c r="E11" s="232"/>
      <c r="F11" s="232"/>
      <c r="G11" s="232"/>
      <c r="H11" s="232"/>
      <c r="I11" s="232"/>
      <c r="J11" s="232"/>
      <c r="K11" s="232"/>
      <c r="L11" s="232"/>
      <c r="M11" s="232"/>
      <c r="N11" s="232"/>
      <c r="O11" s="232"/>
      <c r="P11" s="232"/>
      <c r="Q11" s="232"/>
      <c r="R11" s="232"/>
      <c r="S11" s="232"/>
      <c r="T11" s="232"/>
      <c r="U11" s="232"/>
      <c r="V11" s="232"/>
      <c r="W11" s="232"/>
      <c r="X11" s="232"/>
      <c r="Y11" s="232"/>
      <c r="Z11" s="232"/>
      <c r="AA11" s="229"/>
      <c r="AB11" s="229"/>
      <c r="AC11" s="230"/>
      <c r="AD11" s="230"/>
      <c r="AE11" s="231"/>
      <c r="AF11" s="223"/>
      <c r="AG11" s="224"/>
      <c r="AH11" s="225"/>
    </row>
    <row r="12" spans="1:34" ht="12" customHeight="1" x14ac:dyDescent="0.25">
      <c r="A12" s="36">
        <v>7</v>
      </c>
      <c r="B12" s="232"/>
      <c r="C12" s="232"/>
      <c r="D12" s="232"/>
      <c r="E12" s="232"/>
      <c r="F12" s="232"/>
      <c r="G12" s="232"/>
      <c r="H12" s="232"/>
      <c r="I12" s="232"/>
      <c r="J12" s="232"/>
      <c r="K12" s="232"/>
      <c r="L12" s="232"/>
      <c r="M12" s="232"/>
      <c r="N12" s="232"/>
      <c r="O12" s="232"/>
      <c r="P12" s="232"/>
      <c r="Q12" s="232"/>
      <c r="R12" s="232"/>
      <c r="S12" s="232"/>
      <c r="T12" s="232"/>
      <c r="U12" s="232"/>
      <c r="V12" s="232"/>
      <c r="W12" s="232"/>
      <c r="X12" s="232"/>
      <c r="Y12" s="232"/>
      <c r="Z12" s="232"/>
      <c r="AA12" s="229"/>
      <c r="AB12" s="229"/>
      <c r="AC12" s="230"/>
      <c r="AD12" s="230"/>
      <c r="AE12" s="231"/>
      <c r="AF12" s="223"/>
      <c r="AG12" s="224"/>
      <c r="AH12" s="225"/>
    </row>
    <row r="13" spans="1:34" ht="12" customHeight="1" thickBot="1" x14ac:dyDescent="0.3">
      <c r="A13" s="37">
        <v>8</v>
      </c>
      <c r="B13" s="241"/>
      <c r="C13" s="241"/>
      <c r="D13" s="241"/>
      <c r="E13" s="241"/>
      <c r="F13" s="241"/>
      <c r="G13" s="241"/>
      <c r="H13" s="241"/>
      <c r="I13" s="241"/>
      <c r="J13" s="241"/>
      <c r="K13" s="241"/>
      <c r="L13" s="241"/>
      <c r="M13" s="241"/>
      <c r="N13" s="241"/>
      <c r="O13" s="241"/>
      <c r="P13" s="241"/>
      <c r="Q13" s="241"/>
      <c r="R13" s="241"/>
      <c r="S13" s="241"/>
      <c r="T13" s="241"/>
      <c r="U13" s="241"/>
      <c r="V13" s="241"/>
      <c r="W13" s="241"/>
      <c r="X13" s="241"/>
      <c r="Y13" s="241"/>
      <c r="Z13" s="241"/>
      <c r="AA13" s="251"/>
      <c r="AB13" s="251"/>
      <c r="AC13" s="268"/>
      <c r="AD13" s="268"/>
      <c r="AE13" s="269"/>
      <c r="AF13" s="248"/>
      <c r="AG13" s="249"/>
      <c r="AH13" s="250"/>
    </row>
    <row r="14" spans="1:34" ht="13" x14ac:dyDescent="0.3">
      <c r="A14" s="66" t="s">
        <v>108</v>
      </c>
    </row>
    <row r="15" spans="1:34" ht="12" customHeight="1" thickBot="1" x14ac:dyDescent="0.35">
      <c r="A15" s="221" t="s">
        <v>91</v>
      </c>
      <c r="B15" s="222"/>
      <c r="C15" s="222"/>
      <c r="D15" s="222"/>
      <c r="E15" s="222"/>
      <c r="F15" s="222"/>
      <c r="G15" s="222"/>
      <c r="H15" s="222"/>
      <c r="I15" s="222"/>
      <c r="J15" s="222"/>
      <c r="K15" s="222"/>
      <c r="L15" s="222"/>
      <c r="M15" s="222"/>
      <c r="N15" s="222"/>
      <c r="O15" s="222"/>
      <c r="P15" s="222"/>
      <c r="Q15" s="222"/>
      <c r="R15" s="222"/>
      <c r="S15" s="222"/>
      <c r="T15" s="222"/>
      <c r="U15" s="222"/>
      <c r="V15" s="222"/>
      <c r="W15" s="222"/>
      <c r="X15" s="222"/>
      <c r="Y15" s="222"/>
      <c r="Z15" s="222"/>
      <c r="AA15" s="222"/>
      <c r="AB15" s="222"/>
      <c r="AC15" s="222"/>
      <c r="AD15" s="222"/>
      <c r="AE15" s="222"/>
      <c r="AF15" s="222"/>
      <c r="AG15" s="222"/>
      <c r="AH15" s="222"/>
    </row>
    <row r="16" spans="1:34" ht="12" customHeight="1" thickBot="1" x14ac:dyDescent="0.35">
      <c r="A16" s="45"/>
      <c r="B16" s="236" t="s">
        <v>94</v>
      </c>
      <c r="C16" s="237"/>
      <c r="D16" s="237"/>
      <c r="E16" s="237"/>
      <c r="F16" s="238"/>
      <c r="G16" s="239" t="s">
        <v>95</v>
      </c>
      <c r="H16" s="237"/>
      <c r="I16" s="237"/>
      <c r="J16" s="240"/>
      <c r="K16" s="236" t="s">
        <v>96</v>
      </c>
      <c r="L16" s="237"/>
      <c r="M16" s="237"/>
      <c r="N16" s="238"/>
      <c r="O16" s="239" t="s">
        <v>97</v>
      </c>
      <c r="P16" s="237"/>
      <c r="Q16" s="237"/>
      <c r="R16" s="240"/>
      <c r="S16" s="236" t="s">
        <v>98</v>
      </c>
      <c r="T16" s="237"/>
      <c r="U16" s="237"/>
      <c r="V16" s="237"/>
      <c r="W16" s="238"/>
      <c r="X16" s="239" t="s">
        <v>99</v>
      </c>
      <c r="Y16" s="237"/>
      <c r="Z16" s="237"/>
      <c r="AA16" s="238"/>
      <c r="AB16" s="81"/>
      <c r="AC16" s="245" t="s">
        <v>113</v>
      </c>
      <c r="AD16" s="246"/>
      <c r="AE16" s="246"/>
      <c r="AF16" s="246"/>
      <c r="AG16" s="246"/>
      <c r="AH16" s="247"/>
    </row>
    <row r="17" spans="1:104" ht="12" customHeight="1" thickBot="1" x14ac:dyDescent="0.3">
      <c r="A17" s="46" t="s">
        <v>93</v>
      </c>
      <c r="B17" s="50" t="s">
        <v>36</v>
      </c>
      <c r="C17" s="40" t="s">
        <v>37</v>
      </c>
      <c r="D17" s="40" t="s">
        <v>40</v>
      </c>
      <c r="E17" s="40" t="s">
        <v>41</v>
      </c>
      <c r="F17" s="41" t="s">
        <v>42</v>
      </c>
      <c r="G17" s="42" t="s">
        <v>43</v>
      </c>
      <c r="H17" s="40" t="s">
        <v>44</v>
      </c>
      <c r="I17" s="40" t="s">
        <v>45</v>
      </c>
      <c r="J17" s="43" t="s">
        <v>46</v>
      </c>
      <c r="K17" s="50" t="s">
        <v>47</v>
      </c>
      <c r="L17" s="40" t="s">
        <v>48</v>
      </c>
      <c r="M17" s="40" t="s">
        <v>49</v>
      </c>
      <c r="N17" s="41" t="s">
        <v>50</v>
      </c>
      <c r="O17" s="42" t="s">
        <v>51</v>
      </c>
      <c r="P17" s="40" t="s">
        <v>52</v>
      </c>
      <c r="Q17" s="40" t="s">
        <v>53</v>
      </c>
      <c r="R17" s="43" t="s">
        <v>54</v>
      </c>
      <c r="S17" s="50" t="s">
        <v>55</v>
      </c>
      <c r="T17" s="40" t="s">
        <v>56</v>
      </c>
      <c r="U17" s="40" t="s">
        <v>57</v>
      </c>
      <c r="V17" s="40" t="s">
        <v>58</v>
      </c>
      <c r="W17" s="41" t="s">
        <v>59</v>
      </c>
      <c r="X17" s="42" t="s">
        <v>60</v>
      </c>
      <c r="Y17" s="40" t="s">
        <v>61</v>
      </c>
      <c r="Z17" s="40" t="s">
        <v>62</v>
      </c>
      <c r="AA17" s="41" t="s">
        <v>63</v>
      </c>
      <c r="AB17" s="82"/>
      <c r="AC17" s="50" t="s">
        <v>112</v>
      </c>
      <c r="AD17" s="86" t="s">
        <v>114</v>
      </c>
      <c r="AE17" s="86" t="s">
        <v>115</v>
      </c>
      <c r="AF17" s="86" t="s">
        <v>116</v>
      </c>
      <c r="AG17" s="86" t="s">
        <v>98</v>
      </c>
      <c r="AH17" s="87" t="s">
        <v>99</v>
      </c>
      <c r="AI17" s="44"/>
      <c r="AJ17" s="44"/>
      <c r="AK17" s="44"/>
      <c r="AL17" s="44"/>
      <c r="AM17" s="44"/>
      <c r="AN17" s="44"/>
      <c r="AO17" s="44"/>
      <c r="AP17" s="44"/>
      <c r="AQ17" s="44"/>
      <c r="AR17" s="44"/>
      <c r="AS17" s="44"/>
      <c r="AT17" s="44"/>
      <c r="AU17" s="44"/>
      <c r="AV17" s="44"/>
      <c r="AW17" s="44"/>
      <c r="AX17" s="44"/>
      <c r="AY17" s="44"/>
      <c r="AZ17" s="44"/>
      <c r="BA17" s="76" t="s">
        <v>111</v>
      </c>
      <c r="CA17" s="76" t="s">
        <v>6</v>
      </c>
    </row>
    <row r="18" spans="1:104" ht="12" customHeight="1" x14ac:dyDescent="0.25">
      <c r="A18" s="47">
        <v>1</v>
      </c>
      <c r="B18" s="51"/>
      <c r="C18" s="52"/>
      <c r="D18" s="52"/>
      <c r="E18" s="52"/>
      <c r="F18" s="53"/>
      <c r="G18" s="54"/>
      <c r="H18" s="52"/>
      <c r="I18" s="52"/>
      <c r="J18" s="55"/>
      <c r="K18" s="51"/>
      <c r="L18" s="52"/>
      <c r="M18" s="52"/>
      <c r="N18" s="53"/>
      <c r="O18" s="54"/>
      <c r="P18" s="52"/>
      <c r="Q18" s="52"/>
      <c r="R18" s="55"/>
      <c r="S18" s="51"/>
      <c r="T18" s="52"/>
      <c r="U18" s="52"/>
      <c r="V18" s="52"/>
      <c r="W18" s="53"/>
      <c r="X18" s="54"/>
      <c r="Y18" s="52"/>
      <c r="Z18" s="52"/>
      <c r="AA18" s="53"/>
      <c r="AC18" s="83"/>
      <c r="AD18" s="84"/>
      <c r="AE18" s="84"/>
      <c r="AF18" s="84"/>
      <c r="AG18" s="84"/>
      <c r="AH18" s="85"/>
      <c r="BA18" s="2">
        <f t="shared" ref="BA18:BA25" si="0">$X6</f>
        <v>0</v>
      </c>
      <c r="BB18" s="2">
        <f t="shared" ref="BB18:BZ24" si="1">$X6</f>
        <v>0</v>
      </c>
      <c r="BC18" s="2">
        <f t="shared" si="1"/>
        <v>0</v>
      </c>
      <c r="BD18" s="2">
        <f t="shared" si="1"/>
        <v>0</v>
      </c>
      <c r="BE18" s="2">
        <f t="shared" si="1"/>
        <v>0</v>
      </c>
      <c r="BF18" s="2">
        <f t="shared" si="1"/>
        <v>0</v>
      </c>
      <c r="BG18" s="2">
        <f t="shared" si="1"/>
        <v>0</v>
      </c>
      <c r="BH18" s="2">
        <f t="shared" si="1"/>
        <v>0</v>
      </c>
      <c r="BI18" s="2">
        <f t="shared" si="1"/>
        <v>0</v>
      </c>
      <c r="BJ18" s="2">
        <f t="shared" si="1"/>
        <v>0</v>
      </c>
      <c r="BK18" s="2">
        <f t="shared" si="1"/>
        <v>0</v>
      </c>
      <c r="BL18" s="2">
        <f t="shared" si="1"/>
        <v>0</v>
      </c>
      <c r="BM18" s="2">
        <f t="shared" si="1"/>
        <v>0</v>
      </c>
      <c r="BN18" s="2">
        <f t="shared" si="1"/>
        <v>0</v>
      </c>
      <c r="BO18" s="2">
        <f t="shared" si="1"/>
        <v>0</v>
      </c>
      <c r="BP18" s="2">
        <f t="shared" si="1"/>
        <v>0</v>
      </c>
      <c r="BQ18" s="2">
        <f t="shared" si="1"/>
        <v>0</v>
      </c>
      <c r="BR18" s="2">
        <f t="shared" si="1"/>
        <v>0</v>
      </c>
      <c r="BS18" s="2">
        <f t="shared" si="1"/>
        <v>0</v>
      </c>
      <c r="BT18" s="2">
        <f t="shared" si="1"/>
        <v>0</v>
      </c>
      <c r="BU18" s="2">
        <f t="shared" si="1"/>
        <v>0</v>
      </c>
      <c r="BV18" s="2">
        <f t="shared" si="1"/>
        <v>0</v>
      </c>
      <c r="BW18" s="2">
        <f t="shared" si="1"/>
        <v>0</v>
      </c>
      <c r="BX18" s="2">
        <f t="shared" si="1"/>
        <v>0</v>
      </c>
      <c r="BY18" s="2">
        <f t="shared" si="1"/>
        <v>0</v>
      </c>
      <c r="BZ18" s="2">
        <f t="shared" si="1"/>
        <v>0</v>
      </c>
      <c r="CA18" s="77">
        <f t="shared" ref="CA18:CA25" si="2">$Z6</f>
        <v>0</v>
      </c>
      <c r="CB18" s="77">
        <f t="shared" ref="CB18:CZ25" si="3">$Z6</f>
        <v>0</v>
      </c>
      <c r="CC18" s="77">
        <f t="shared" si="3"/>
        <v>0</v>
      </c>
      <c r="CD18" s="77">
        <f t="shared" si="3"/>
        <v>0</v>
      </c>
      <c r="CE18" s="77">
        <f t="shared" si="3"/>
        <v>0</v>
      </c>
      <c r="CF18" s="77">
        <f t="shared" si="3"/>
        <v>0</v>
      </c>
      <c r="CG18" s="77">
        <f t="shared" si="3"/>
        <v>0</v>
      </c>
      <c r="CH18" s="77">
        <f t="shared" si="3"/>
        <v>0</v>
      </c>
      <c r="CI18" s="77">
        <f t="shared" si="3"/>
        <v>0</v>
      </c>
      <c r="CJ18" s="77">
        <f t="shared" si="3"/>
        <v>0</v>
      </c>
      <c r="CK18" s="77">
        <f t="shared" si="3"/>
        <v>0</v>
      </c>
      <c r="CL18" s="77">
        <f t="shared" si="3"/>
        <v>0</v>
      </c>
      <c r="CM18" s="77">
        <f t="shared" si="3"/>
        <v>0</v>
      </c>
      <c r="CN18" s="77">
        <f t="shared" si="3"/>
        <v>0</v>
      </c>
      <c r="CO18" s="77">
        <f t="shared" si="3"/>
        <v>0</v>
      </c>
      <c r="CP18" s="77">
        <f t="shared" si="3"/>
        <v>0</v>
      </c>
      <c r="CQ18" s="77">
        <f t="shared" si="3"/>
        <v>0</v>
      </c>
      <c r="CR18" s="77">
        <f t="shared" si="3"/>
        <v>0</v>
      </c>
      <c r="CS18" s="77">
        <f t="shared" si="3"/>
        <v>0</v>
      </c>
      <c r="CT18" s="77">
        <f t="shared" si="3"/>
        <v>0</v>
      </c>
      <c r="CU18" s="77">
        <f t="shared" si="3"/>
        <v>0</v>
      </c>
      <c r="CV18" s="77">
        <f t="shared" si="3"/>
        <v>0</v>
      </c>
      <c r="CW18" s="77">
        <f t="shared" si="3"/>
        <v>0</v>
      </c>
      <c r="CX18" s="77">
        <f t="shared" si="3"/>
        <v>0</v>
      </c>
      <c r="CY18" s="77">
        <f t="shared" si="3"/>
        <v>0</v>
      </c>
      <c r="CZ18" s="77">
        <f t="shared" si="3"/>
        <v>0</v>
      </c>
    </row>
    <row r="19" spans="1:104" ht="12" customHeight="1" x14ac:dyDescent="0.25">
      <c r="A19" s="48">
        <v>2</v>
      </c>
      <c r="B19" s="56"/>
      <c r="C19" s="57"/>
      <c r="D19" s="57"/>
      <c r="E19" s="57"/>
      <c r="F19" s="58"/>
      <c r="G19" s="59"/>
      <c r="H19" s="57"/>
      <c r="I19" s="57"/>
      <c r="J19" s="60"/>
      <c r="K19" s="56"/>
      <c r="L19" s="57"/>
      <c r="M19" s="57"/>
      <c r="N19" s="58"/>
      <c r="O19" s="59"/>
      <c r="P19" s="57"/>
      <c r="Q19" s="57"/>
      <c r="R19" s="60"/>
      <c r="S19" s="56"/>
      <c r="T19" s="57"/>
      <c r="U19" s="57"/>
      <c r="V19" s="57"/>
      <c r="W19" s="58"/>
      <c r="X19" s="59"/>
      <c r="Y19" s="57"/>
      <c r="Z19" s="57"/>
      <c r="AA19" s="58"/>
      <c r="AC19" s="79"/>
      <c r="AD19" s="78"/>
      <c r="AE19" s="78"/>
      <c r="AF19" s="78"/>
      <c r="AG19" s="78"/>
      <c r="AH19" s="80"/>
      <c r="BA19" s="2">
        <f t="shared" si="0"/>
        <v>0</v>
      </c>
      <c r="BB19" s="2">
        <f t="shared" ref="BB19:BP19" si="4">$X7</f>
        <v>0</v>
      </c>
      <c r="BC19" s="2">
        <f t="shared" si="4"/>
        <v>0</v>
      </c>
      <c r="BD19" s="2">
        <f t="shared" si="4"/>
        <v>0</v>
      </c>
      <c r="BE19" s="2">
        <f t="shared" si="4"/>
        <v>0</v>
      </c>
      <c r="BF19" s="2">
        <f t="shared" si="4"/>
        <v>0</v>
      </c>
      <c r="BG19" s="2">
        <f t="shared" si="4"/>
        <v>0</v>
      </c>
      <c r="BH19" s="2">
        <f t="shared" si="4"/>
        <v>0</v>
      </c>
      <c r="BI19" s="2">
        <f t="shared" si="4"/>
        <v>0</v>
      </c>
      <c r="BJ19" s="2">
        <f t="shared" si="4"/>
        <v>0</v>
      </c>
      <c r="BK19" s="2">
        <f t="shared" si="4"/>
        <v>0</v>
      </c>
      <c r="BL19" s="2">
        <f t="shared" si="4"/>
        <v>0</v>
      </c>
      <c r="BM19" s="2">
        <f t="shared" si="4"/>
        <v>0</v>
      </c>
      <c r="BN19" s="2">
        <f t="shared" si="4"/>
        <v>0</v>
      </c>
      <c r="BO19" s="2">
        <f t="shared" si="4"/>
        <v>0</v>
      </c>
      <c r="BP19" s="2">
        <f t="shared" si="4"/>
        <v>0</v>
      </c>
      <c r="BQ19" s="2">
        <f t="shared" si="1"/>
        <v>0</v>
      </c>
      <c r="BR19" s="2">
        <f t="shared" si="1"/>
        <v>0</v>
      </c>
      <c r="BS19" s="2">
        <f t="shared" si="1"/>
        <v>0</v>
      </c>
      <c r="BT19" s="2">
        <f t="shared" si="1"/>
        <v>0</v>
      </c>
      <c r="BU19" s="2">
        <f t="shared" si="1"/>
        <v>0</v>
      </c>
      <c r="BV19" s="2">
        <f t="shared" si="1"/>
        <v>0</v>
      </c>
      <c r="BW19" s="2">
        <f t="shared" si="1"/>
        <v>0</v>
      </c>
      <c r="BX19" s="2">
        <f t="shared" si="1"/>
        <v>0</v>
      </c>
      <c r="BY19" s="2">
        <f t="shared" si="1"/>
        <v>0</v>
      </c>
      <c r="BZ19" s="2">
        <f t="shared" si="1"/>
        <v>0</v>
      </c>
      <c r="CA19" s="77">
        <f t="shared" si="2"/>
        <v>0</v>
      </c>
      <c r="CB19" s="77">
        <f t="shared" ref="CB19:CP19" si="5">$Z7</f>
        <v>0</v>
      </c>
      <c r="CC19" s="77">
        <f t="shared" si="5"/>
        <v>0</v>
      </c>
      <c r="CD19" s="77">
        <f t="shared" si="5"/>
        <v>0</v>
      </c>
      <c r="CE19" s="77">
        <f t="shared" si="5"/>
        <v>0</v>
      </c>
      <c r="CF19" s="77">
        <f t="shared" si="5"/>
        <v>0</v>
      </c>
      <c r="CG19" s="77">
        <f t="shared" si="5"/>
        <v>0</v>
      </c>
      <c r="CH19" s="77">
        <f t="shared" si="5"/>
        <v>0</v>
      </c>
      <c r="CI19" s="77">
        <f t="shared" si="5"/>
        <v>0</v>
      </c>
      <c r="CJ19" s="77">
        <f t="shared" si="5"/>
        <v>0</v>
      </c>
      <c r="CK19" s="77">
        <f t="shared" si="5"/>
        <v>0</v>
      </c>
      <c r="CL19" s="77">
        <f t="shared" si="5"/>
        <v>0</v>
      </c>
      <c r="CM19" s="77">
        <f t="shared" si="5"/>
        <v>0</v>
      </c>
      <c r="CN19" s="77">
        <f t="shared" si="5"/>
        <v>0</v>
      </c>
      <c r="CO19" s="77">
        <f t="shared" si="5"/>
        <v>0</v>
      </c>
      <c r="CP19" s="77">
        <f t="shared" si="5"/>
        <v>0</v>
      </c>
      <c r="CQ19" s="77">
        <f t="shared" si="3"/>
        <v>0</v>
      </c>
      <c r="CR19" s="77">
        <f t="shared" si="3"/>
        <v>0</v>
      </c>
      <c r="CS19" s="77">
        <f t="shared" si="3"/>
        <v>0</v>
      </c>
      <c r="CT19" s="77">
        <f t="shared" si="3"/>
        <v>0</v>
      </c>
      <c r="CU19" s="77">
        <f t="shared" si="3"/>
        <v>0</v>
      </c>
      <c r="CV19" s="77">
        <f t="shared" si="3"/>
        <v>0</v>
      </c>
      <c r="CW19" s="77">
        <f t="shared" si="3"/>
        <v>0</v>
      </c>
      <c r="CX19" s="77">
        <f t="shared" si="3"/>
        <v>0</v>
      </c>
      <c r="CY19" s="77">
        <f t="shared" si="3"/>
        <v>0</v>
      </c>
      <c r="CZ19" s="77">
        <f t="shared" si="3"/>
        <v>0</v>
      </c>
    </row>
    <row r="20" spans="1:104" ht="12" customHeight="1" x14ac:dyDescent="0.25">
      <c r="A20" s="48">
        <v>3</v>
      </c>
      <c r="B20" s="56"/>
      <c r="C20" s="57"/>
      <c r="D20" s="57"/>
      <c r="E20" s="57"/>
      <c r="F20" s="58"/>
      <c r="G20" s="59"/>
      <c r="H20" s="57"/>
      <c r="I20" s="57"/>
      <c r="J20" s="60"/>
      <c r="K20" s="56"/>
      <c r="L20" s="57"/>
      <c r="M20" s="57"/>
      <c r="N20" s="58"/>
      <c r="O20" s="59"/>
      <c r="P20" s="57"/>
      <c r="Q20" s="57"/>
      <c r="R20" s="60"/>
      <c r="S20" s="56"/>
      <c r="T20" s="57"/>
      <c r="U20" s="57"/>
      <c r="V20" s="57"/>
      <c r="W20" s="58"/>
      <c r="X20" s="59"/>
      <c r="Y20" s="57"/>
      <c r="Z20" s="57"/>
      <c r="AA20" s="58"/>
      <c r="AC20" s="56"/>
      <c r="AD20" s="57"/>
      <c r="AE20" s="57"/>
      <c r="AF20" s="57"/>
      <c r="AG20" s="57"/>
      <c r="AH20" s="58"/>
      <c r="BA20" s="2">
        <f t="shared" si="0"/>
        <v>0</v>
      </c>
      <c r="BB20" s="2">
        <f t="shared" si="1"/>
        <v>0</v>
      </c>
      <c r="BC20" s="2">
        <f t="shared" si="1"/>
        <v>0</v>
      </c>
      <c r="BD20" s="2">
        <f t="shared" si="1"/>
        <v>0</v>
      </c>
      <c r="BE20" s="2">
        <f t="shared" si="1"/>
        <v>0</v>
      </c>
      <c r="BF20" s="2">
        <f t="shared" si="1"/>
        <v>0</v>
      </c>
      <c r="BG20" s="2">
        <f t="shared" si="1"/>
        <v>0</v>
      </c>
      <c r="BH20" s="2">
        <f t="shared" si="1"/>
        <v>0</v>
      </c>
      <c r="BI20" s="2">
        <f t="shared" si="1"/>
        <v>0</v>
      </c>
      <c r="BJ20" s="2">
        <f t="shared" si="1"/>
        <v>0</v>
      </c>
      <c r="BK20" s="2">
        <f t="shared" si="1"/>
        <v>0</v>
      </c>
      <c r="BL20" s="2">
        <f t="shared" si="1"/>
        <v>0</v>
      </c>
      <c r="BM20" s="2">
        <f t="shared" si="1"/>
        <v>0</v>
      </c>
      <c r="BN20" s="2">
        <f t="shared" si="1"/>
        <v>0</v>
      </c>
      <c r="BO20" s="2">
        <f t="shared" si="1"/>
        <v>0</v>
      </c>
      <c r="BP20" s="2">
        <f t="shared" si="1"/>
        <v>0</v>
      </c>
      <c r="BQ20" s="2">
        <f t="shared" si="1"/>
        <v>0</v>
      </c>
      <c r="BR20" s="2">
        <f t="shared" si="1"/>
        <v>0</v>
      </c>
      <c r="BS20" s="2">
        <f t="shared" si="1"/>
        <v>0</v>
      </c>
      <c r="BT20" s="2">
        <f t="shared" si="1"/>
        <v>0</v>
      </c>
      <c r="BU20" s="2">
        <f t="shared" si="1"/>
        <v>0</v>
      </c>
      <c r="BV20" s="2">
        <f t="shared" si="1"/>
        <v>0</v>
      </c>
      <c r="BW20" s="2">
        <f t="shared" si="1"/>
        <v>0</v>
      </c>
      <c r="BX20" s="2">
        <f t="shared" si="1"/>
        <v>0</v>
      </c>
      <c r="BY20" s="2">
        <f t="shared" si="1"/>
        <v>0</v>
      </c>
      <c r="BZ20" s="2">
        <f t="shared" si="1"/>
        <v>0</v>
      </c>
      <c r="CA20" s="77">
        <f t="shared" si="2"/>
        <v>0</v>
      </c>
      <c r="CB20" s="77">
        <f t="shared" si="3"/>
        <v>0</v>
      </c>
      <c r="CC20" s="77">
        <f t="shared" si="3"/>
        <v>0</v>
      </c>
      <c r="CD20" s="77">
        <f t="shared" si="3"/>
        <v>0</v>
      </c>
      <c r="CE20" s="77">
        <f t="shared" si="3"/>
        <v>0</v>
      </c>
      <c r="CF20" s="77">
        <f t="shared" si="3"/>
        <v>0</v>
      </c>
      <c r="CG20" s="77">
        <f t="shared" si="3"/>
        <v>0</v>
      </c>
      <c r="CH20" s="77">
        <f t="shared" si="3"/>
        <v>0</v>
      </c>
      <c r="CI20" s="77">
        <f t="shared" si="3"/>
        <v>0</v>
      </c>
      <c r="CJ20" s="77">
        <f t="shared" si="3"/>
        <v>0</v>
      </c>
      <c r="CK20" s="77">
        <f t="shared" si="3"/>
        <v>0</v>
      </c>
      <c r="CL20" s="77">
        <f t="shared" si="3"/>
        <v>0</v>
      </c>
      <c r="CM20" s="77">
        <f t="shared" si="3"/>
        <v>0</v>
      </c>
      <c r="CN20" s="77">
        <f t="shared" si="3"/>
        <v>0</v>
      </c>
      <c r="CO20" s="77">
        <f t="shared" si="3"/>
        <v>0</v>
      </c>
      <c r="CP20" s="77">
        <f t="shared" si="3"/>
        <v>0</v>
      </c>
      <c r="CQ20" s="77">
        <f t="shared" si="3"/>
        <v>0</v>
      </c>
      <c r="CR20" s="77">
        <f t="shared" si="3"/>
        <v>0</v>
      </c>
      <c r="CS20" s="77">
        <f t="shared" si="3"/>
        <v>0</v>
      </c>
      <c r="CT20" s="77">
        <f t="shared" si="3"/>
        <v>0</v>
      </c>
      <c r="CU20" s="77">
        <f t="shared" si="3"/>
        <v>0</v>
      </c>
      <c r="CV20" s="77">
        <f t="shared" si="3"/>
        <v>0</v>
      </c>
      <c r="CW20" s="77">
        <f t="shared" si="3"/>
        <v>0</v>
      </c>
      <c r="CX20" s="77">
        <f t="shared" si="3"/>
        <v>0</v>
      </c>
      <c r="CY20" s="77">
        <f t="shared" si="3"/>
        <v>0</v>
      </c>
      <c r="CZ20" s="77">
        <f t="shared" si="3"/>
        <v>0</v>
      </c>
    </row>
    <row r="21" spans="1:104" ht="12" customHeight="1" x14ac:dyDescent="0.25">
      <c r="A21" s="48">
        <v>4</v>
      </c>
      <c r="B21" s="56"/>
      <c r="C21" s="57"/>
      <c r="D21" s="57"/>
      <c r="E21" s="57"/>
      <c r="F21" s="58"/>
      <c r="G21" s="59"/>
      <c r="H21" s="57"/>
      <c r="I21" s="57"/>
      <c r="J21" s="60"/>
      <c r="K21" s="56"/>
      <c r="L21" s="57"/>
      <c r="M21" s="57"/>
      <c r="N21" s="58"/>
      <c r="O21" s="59"/>
      <c r="P21" s="57"/>
      <c r="Q21" s="57"/>
      <c r="R21" s="60"/>
      <c r="S21" s="56"/>
      <c r="T21" s="57"/>
      <c r="U21" s="57"/>
      <c r="V21" s="57"/>
      <c r="W21" s="58"/>
      <c r="X21" s="59"/>
      <c r="Y21" s="57"/>
      <c r="Z21" s="57"/>
      <c r="AA21" s="58"/>
      <c r="AC21" s="56"/>
      <c r="AD21" s="57"/>
      <c r="AE21" s="57"/>
      <c r="AF21" s="57"/>
      <c r="AG21" s="57"/>
      <c r="AH21" s="58"/>
      <c r="BA21" s="2">
        <f t="shared" si="0"/>
        <v>0</v>
      </c>
      <c r="BB21" s="2">
        <f t="shared" si="1"/>
        <v>0</v>
      </c>
      <c r="BC21" s="2">
        <f t="shared" si="1"/>
        <v>0</v>
      </c>
      <c r="BD21" s="2">
        <f t="shared" si="1"/>
        <v>0</v>
      </c>
      <c r="BE21" s="2">
        <f t="shared" si="1"/>
        <v>0</v>
      </c>
      <c r="BF21" s="2">
        <f t="shared" si="1"/>
        <v>0</v>
      </c>
      <c r="BG21" s="2">
        <f t="shared" si="1"/>
        <v>0</v>
      </c>
      <c r="BH21" s="2">
        <f t="shared" si="1"/>
        <v>0</v>
      </c>
      <c r="BI21" s="2">
        <f t="shared" si="1"/>
        <v>0</v>
      </c>
      <c r="BJ21" s="2">
        <f t="shared" si="1"/>
        <v>0</v>
      </c>
      <c r="BK21" s="2">
        <f t="shared" si="1"/>
        <v>0</v>
      </c>
      <c r="BL21" s="2">
        <f t="shared" si="1"/>
        <v>0</v>
      </c>
      <c r="BM21" s="2">
        <f t="shared" si="1"/>
        <v>0</v>
      </c>
      <c r="BN21" s="2">
        <f t="shared" si="1"/>
        <v>0</v>
      </c>
      <c r="BO21" s="2">
        <f t="shared" si="1"/>
        <v>0</v>
      </c>
      <c r="BP21" s="2">
        <f t="shared" si="1"/>
        <v>0</v>
      </c>
      <c r="BQ21" s="2">
        <f t="shared" si="1"/>
        <v>0</v>
      </c>
      <c r="BR21" s="2">
        <f t="shared" si="1"/>
        <v>0</v>
      </c>
      <c r="BS21" s="2">
        <f t="shared" si="1"/>
        <v>0</v>
      </c>
      <c r="BT21" s="2">
        <f t="shared" si="1"/>
        <v>0</v>
      </c>
      <c r="BU21" s="2">
        <f t="shared" si="1"/>
        <v>0</v>
      </c>
      <c r="BV21" s="2">
        <f t="shared" si="1"/>
        <v>0</v>
      </c>
      <c r="BW21" s="2">
        <f t="shared" si="1"/>
        <v>0</v>
      </c>
      <c r="BX21" s="2">
        <f t="shared" si="1"/>
        <v>0</v>
      </c>
      <c r="BY21" s="2">
        <f t="shared" si="1"/>
        <v>0</v>
      </c>
      <c r="BZ21" s="2">
        <f t="shared" si="1"/>
        <v>0</v>
      </c>
      <c r="CA21" s="77">
        <f t="shared" si="2"/>
        <v>0</v>
      </c>
      <c r="CB21" s="77">
        <f t="shared" si="3"/>
        <v>0</v>
      </c>
      <c r="CC21" s="77">
        <f t="shared" si="3"/>
        <v>0</v>
      </c>
      <c r="CD21" s="77">
        <f t="shared" si="3"/>
        <v>0</v>
      </c>
      <c r="CE21" s="77">
        <f t="shared" si="3"/>
        <v>0</v>
      </c>
      <c r="CF21" s="77">
        <f t="shared" si="3"/>
        <v>0</v>
      </c>
      <c r="CG21" s="77">
        <f t="shared" si="3"/>
        <v>0</v>
      </c>
      <c r="CH21" s="77">
        <f t="shared" si="3"/>
        <v>0</v>
      </c>
      <c r="CI21" s="77">
        <f t="shared" si="3"/>
        <v>0</v>
      </c>
      <c r="CJ21" s="77">
        <f t="shared" si="3"/>
        <v>0</v>
      </c>
      <c r="CK21" s="77">
        <f t="shared" si="3"/>
        <v>0</v>
      </c>
      <c r="CL21" s="77">
        <f t="shared" si="3"/>
        <v>0</v>
      </c>
      <c r="CM21" s="77">
        <f t="shared" si="3"/>
        <v>0</v>
      </c>
      <c r="CN21" s="77">
        <f t="shared" si="3"/>
        <v>0</v>
      </c>
      <c r="CO21" s="77">
        <f t="shared" si="3"/>
        <v>0</v>
      </c>
      <c r="CP21" s="77">
        <f t="shared" si="3"/>
        <v>0</v>
      </c>
      <c r="CQ21" s="77">
        <f t="shared" si="3"/>
        <v>0</v>
      </c>
      <c r="CR21" s="77">
        <f t="shared" si="3"/>
        <v>0</v>
      </c>
      <c r="CS21" s="77">
        <f t="shared" si="3"/>
        <v>0</v>
      </c>
      <c r="CT21" s="77">
        <f t="shared" si="3"/>
        <v>0</v>
      </c>
      <c r="CU21" s="77">
        <f t="shared" si="3"/>
        <v>0</v>
      </c>
      <c r="CV21" s="77">
        <f t="shared" si="3"/>
        <v>0</v>
      </c>
      <c r="CW21" s="77">
        <f t="shared" si="3"/>
        <v>0</v>
      </c>
      <c r="CX21" s="77">
        <f t="shared" si="3"/>
        <v>0</v>
      </c>
      <c r="CY21" s="77">
        <f t="shared" si="3"/>
        <v>0</v>
      </c>
      <c r="CZ21" s="77">
        <f t="shared" si="3"/>
        <v>0</v>
      </c>
    </row>
    <row r="22" spans="1:104" ht="12" customHeight="1" x14ac:dyDescent="0.25">
      <c r="A22" s="48">
        <v>5</v>
      </c>
      <c r="B22" s="56"/>
      <c r="C22" s="57"/>
      <c r="D22" s="57"/>
      <c r="E22" s="57"/>
      <c r="F22" s="58"/>
      <c r="G22" s="59"/>
      <c r="H22" s="57"/>
      <c r="I22" s="57"/>
      <c r="J22" s="60"/>
      <c r="K22" s="56"/>
      <c r="L22" s="57"/>
      <c r="M22" s="57"/>
      <c r="N22" s="58"/>
      <c r="O22" s="59"/>
      <c r="P22" s="57"/>
      <c r="Q22" s="57"/>
      <c r="R22" s="60"/>
      <c r="S22" s="56"/>
      <c r="T22" s="57"/>
      <c r="U22" s="57"/>
      <c r="V22" s="57"/>
      <c r="W22" s="58"/>
      <c r="X22" s="59"/>
      <c r="Y22" s="57"/>
      <c r="Z22" s="57"/>
      <c r="AA22" s="58"/>
      <c r="AC22" s="56"/>
      <c r="AD22" s="57"/>
      <c r="AE22" s="57"/>
      <c r="AF22" s="57"/>
      <c r="AG22" s="57"/>
      <c r="AH22" s="58"/>
      <c r="BA22" s="2">
        <f t="shared" si="0"/>
        <v>0</v>
      </c>
      <c r="BB22" s="2">
        <f t="shared" si="1"/>
        <v>0</v>
      </c>
      <c r="BC22" s="2">
        <f t="shared" si="1"/>
        <v>0</v>
      </c>
      <c r="BD22" s="2">
        <f t="shared" si="1"/>
        <v>0</v>
      </c>
      <c r="BE22" s="2">
        <f t="shared" si="1"/>
        <v>0</v>
      </c>
      <c r="BF22" s="2">
        <f t="shared" si="1"/>
        <v>0</v>
      </c>
      <c r="BG22" s="2">
        <f t="shared" si="1"/>
        <v>0</v>
      </c>
      <c r="BH22" s="2">
        <f t="shared" si="1"/>
        <v>0</v>
      </c>
      <c r="BI22" s="2">
        <f t="shared" si="1"/>
        <v>0</v>
      </c>
      <c r="BJ22" s="2">
        <f t="shared" si="1"/>
        <v>0</v>
      </c>
      <c r="BK22" s="2">
        <f t="shared" si="1"/>
        <v>0</v>
      </c>
      <c r="BL22" s="2">
        <f t="shared" si="1"/>
        <v>0</v>
      </c>
      <c r="BM22" s="2">
        <f t="shared" si="1"/>
        <v>0</v>
      </c>
      <c r="BN22" s="2">
        <f t="shared" si="1"/>
        <v>0</v>
      </c>
      <c r="BO22" s="2">
        <f t="shared" si="1"/>
        <v>0</v>
      </c>
      <c r="BP22" s="2">
        <f t="shared" si="1"/>
        <v>0</v>
      </c>
      <c r="BQ22" s="2">
        <f t="shared" si="1"/>
        <v>0</v>
      </c>
      <c r="BR22" s="2">
        <f t="shared" si="1"/>
        <v>0</v>
      </c>
      <c r="BS22" s="2">
        <f t="shared" si="1"/>
        <v>0</v>
      </c>
      <c r="BT22" s="2">
        <f t="shared" si="1"/>
        <v>0</v>
      </c>
      <c r="BU22" s="2">
        <f t="shared" si="1"/>
        <v>0</v>
      </c>
      <c r="BV22" s="2">
        <f t="shared" si="1"/>
        <v>0</v>
      </c>
      <c r="BW22" s="2">
        <f t="shared" si="1"/>
        <v>0</v>
      </c>
      <c r="BX22" s="2">
        <f t="shared" si="1"/>
        <v>0</v>
      </c>
      <c r="BY22" s="2">
        <f t="shared" si="1"/>
        <v>0</v>
      </c>
      <c r="BZ22" s="2">
        <f t="shared" si="1"/>
        <v>0</v>
      </c>
      <c r="CA22" s="77">
        <f t="shared" si="2"/>
        <v>0</v>
      </c>
      <c r="CB22" s="77">
        <f t="shared" si="3"/>
        <v>0</v>
      </c>
      <c r="CC22" s="77">
        <f t="shared" si="3"/>
        <v>0</v>
      </c>
      <c r="CD22" s="77">
        <f t="shared" si="3"/>
        <v>0</v>
      </c>
      <c r="CE22" s="77">
        <f t="shared" si="3"/>
        <v>0</v>
      </c>
      <c r="CF22" s="77">
        <f t="shared" si="3"/>
        <v>0</v>
      </c>
      <c r="CG22" s="77">
        <f t="shared" si="3"/>
        <v>0</v>
      </c>
      <c r="CH22" s="77">
        <f t="shared" si="3"/>
        <v>0</v>
      </c>
      <c r="CI22" s="77">
        <f t="shared" si="3"/>
        <v>0</v>
      </c>
      <c r="CJ22" s="77">
        <f t="shared" si="3"/>
        <v>0</v>
      </c>
      <c r="CK22" s="77">
        <f t="shared" si="3"/>
        <v>0</v>
      </c>
      <c r="CL22" s="77">
        <f t="shared" si="3"/>
        <v>0</v>
      </c>
      <c r="CM22" s="77">
        <f t="shared" si="3"/>
        <v>0</v>
      </c>
      <c r="CN22" s="77">
        <f t="shared" si="3"/>
        <v>0</v>
      </c>
      <c r="CO22" s="77">
        <f t="shared" si="3"/>
        <v>0</v>
      </c>
      <c r="CP22" s="77">
        <f t="shared" si="3"/>
        <v>0</v>
      </c>
      <c r="CQ22" s="77">
        <f t="shared" si="3"/>
        <v>0</v>
      </c>
      <c r="CR22" s="77">
        <f t="shared" si="3"/>
        <v>0</v>
      </c>
      <c r="CS22" s="77">
        <f t="shared" si="3"/>
        <v>0</v>
      </c>
      <c r="CT22" s="77">
        <f t="shared" si="3"/>
        <v>0</v>
      </c>
      <c r="CU22" s="77">
        <f t="shared" si="3"/>
        <v>0</v>
      </c>
      <c r="CV22" s="77">
        <f t="shared" si="3"/>
        <v>0</v>
      </c>
      <c r="CW22" s="77">
        <f t="shared" si="3"/>
        <v>0</v>
      </c>
      <c r="CX22" s="77">
        <f t="shared" si="3"/>
        <v>0</v>
      </c>
      <c r="CY22" s="77">
        <f t="shared" si="3"/>
        <v>0</v>
      </c>
      <c r="CZ22" s="77">
        <f t="shared" si="3"/>
        <v>0</v>
      </c>
    </row>
    <row r="23" spans="1:104" ht="12" customHeight="1" x14ac:dyDescent="0.25">
      <c r="A23" s="48">
        <v>6</v>
      </c>
      <c r="B23" s="56"/>
      <c r="C23" s="57"/>
      <c r="D23" s="57"/>
      <c r="E23" s="57"/>
      <c r="F23" s="58"/>
      <c r="G23" s="59"/>
      <c r="H23" s="57"/>
      <c r="I23" s="57"/>
      <c r="J23" s="60"/>
      <c r="K23" s="56"/>
      <c r="L23" s="57"/>
      <c r="M23" s="57"/>
      <c r="N23" s="58"/>
      <c r="O23" s="59"/>
      <c r="P23" s="57"/>
      <c r="Q23" s="57"/>
      <c r="R23" s="60"/>
      <c r="S23" s="56"/>
      <c r="T23" s="57"/>
      <c r="U23" s="57"/>
      <c r="V23" s="57"/>
      <c r="W23" s="58"/>
      <c r="X23" s="59"/>
      <c r="Y23" s="57"/>
      <c r="Z23" s="57"/>
      <c r="AA23" s="58"/>
      <c r="AC23" s="56"/>
      <c r="AD23" s="57"/>
      <c r="AE23" s="57"/>
      <c r="AF23" s="57"/>
      <c r="AG23" s="57"/>
      <c r="AH23" s="58"/>
      <c r="BA23" s="2">
        <f t="shared" si="0"/>
        <v>0</v>
      </c>
      <c r="BB23" s="2">
        <f t="shared" si="1"/>
        <v>0</v>
      </c>
      <c r="BC23" s="2">
        <f t="shared" si="1"/>
        <v>0</v>
      </c>
      <c r="BD23" s="2">
        <f t="shared" si="1"/>
        <v>0</v>
      </c>
      <c r="BE23" s="2">
        <f t="shared" si="1"/>
        <v>0</v>
      </c>
      <c r="BF23" s="2">
        <f t="shared" si="1"/>
        <v>0</v>
      </c>
      <c r="BG23" s="2">
        <f t="shared" si="1"/>
        <v>0</v>
      </c>
      <c r="BH23" s="2">
        <f t="shared" si="1"/>
        <v>0</v>
      </c>
      <c r="BI23" s="2">
        <f t="shared" si="1"/>
        <v>0</v>
      </c>
      <c r="BJ23" s="2">
        <f t="shared" si="1"/>
        <v>0</v>
      </c>
      <c r="BK23" s="2">
        <f t="shared" si="1"/>
        <v>0</v>
      </c>
      <c r="BL23" s="2">
        <f t="shared" si="1"/>
        <v>0</v>
      </c>
      <c r="BM23" s="2">
        <f t="shared" si="1"/>
        <v>0</v>
      </c>
      <c r="BN23" s="2">
        <f t="shared" si="1"/>
        <v>0</v>
      </c>
      <c r="BO23" s="2">
        <f t="shared" si="1"/>
        <v>0</v>
      </c>
      <c r="BP23" s="2">
        <f t="shared" si="1"/>
        <v>0</v>
      </c>
      <c r="BQ23" s="2">
        <f t="shared" si="1"/>
        <v>0</v>
      </c>
      <c r="BR23" s="2">
        <f t="shared" si="1"/>
        <v>0</v>
      </c>
      <c r="BS23" s="2">
        <f t="shared" si="1"/>
        <v>0</v>
      </c>
      <c r="BT23" s="2">
        <f t="shared" si="1"/>
        <v>0</v>
      </c>
      <c r="BU23" s="2">
        <f t="shared" si="1"/>
        <v>0</v>
      </c>
      <c r="BV23" s="2">
        <f t="shared" si="1"/>
        <v>0</v>
      </c>
      <c r="BW23" s="2">
        <f t="shared" si="1"/>
        <v>0</v>
      </c>
      <c r="BX23" s="2">
        <f t="shared" si="1"/>
        <v>0</v>
      </c>
      <c r="BY23" s="2">
        <f t="shared" si="1"/>
        <v>0</v>
      </c>
      <c r="BZ23" s="2">
        <f t="shared" si="1"/>
        <v>0</v>
      </c>
      <c r="CA23" s="77">
        <f t="shared" si="2"/>
        <v>0</v>
      </c>
      <c r="CB23" s="77">
        <f t="shared" si="3"/>
        <v>0</v>
      </c>
      <c r="CC23" s="77">
        <f t="shared" si="3"/>
        <v>0</v>
      </c>
      <c r="CD23" s="77">
        <f t="shared" si="3"/>
        <v>0</v>
      </c>
      <c r="CE23" s="77">
        <f t="shared" si="3"/>
        <v>0</v>
      </c>
      <c r="CF23" s="77">
        <f t="shared" si="3"/>
        <v>0</v>
      </c>
      <c r="CG23" s="77">
        <f t="shared" si="3"/>
        <v>0</v>
      </c>
      <c r="CH23" s="77">
        <f t="shared" si="3"/>
        <v>0</v>
      </c>
      <c r="CI23" s="77">
        <f t="shared" si="3"/>
        <v>0</v>
      </c>
      <c r="CJ23" s="77">
        <f t="shared" si="3"/>
        <v>0</v>
      </c>
      <c r="CK23" s="77">
        <f t="shared" si="3"/>
        <v>0</v>
      </c>
      <c r="CL23" s="77">
        <f t="shared" si="3"/>
        <v>0</v>
      </c>
      <c r="CM23" s="77">
        <f t="shared" si="3"/>
        <v>0</v>
      </c>
      <c r="CN23" s="77">
        <f t="shared" si="3"/>
        <v>0</v>
      </c>
      <c r="CO23" s="77">
        <f t="shared" si="3"/>
        <v>0</v>
      </c>
      <c r="CP23" s="77">
        <f t="shared" si="3"/>
        <v>0</v>
      </c>
      <c r="CQ23" s="77">
        <f t="shared" si="3"/>
        <v>0</v>
      </c>
      <c r="CR23" s="77">
        <f t="shared" si="3"/>
        <v>0</v>
      </c>
      <c r="CS23" s="77">
        <f t="shared" si="3"/>
        <v>0</v>
      </c>
      <c r="CT23" s="77">
        <f t="shared" si="3"/>
        <v>0</v>
      </c>
      <c r="CU23" s="77">
        <f t="shared" si="3"/>
        <v>0</v>
      </c>
      <c r="CV23" s="77">
        <f t="shared" si="3"/>
        <v>0</v>
      </c>
      <c r="CW23" s="77">
        <f t="shared" si="3"/>
        <v>0</v>
      </c>
      <c r="CX23" s="77">
        <f t="shared" si="3"/>
        <v>0</v>
      </c>
      <c r="CY23" s="77">
        <f t="shared" si="3"/>
        <v>0</v>
      </c>
      <c r="CZ23" s="77">
        <f t="shared" si="3"/>
        <v>0</v>
      </c>
    </row>
    <row r="24" spans="1:104" ht="12" customHeight="1" x14ac:dyDescent="0.25">
      <c r="A24" s="48">
        <v>7</v>
      </c>
      <c r="B24" s="56"/>
      <c r="C24" s="57"/>
      <c r="D24" s="57"/>
      <c r="E24" s="57"/>
      <c r="F24" s="58"/>
      <c r="G24" s="59"/>
      <c r="H24" s="57"/>
      <c r="I24" s="57"/>
      <c r="J24" s="60"/>
      <c r="K24" s="56"/>
      <c r="L24" s="57"/>
      <c r="M24" s="57"/>
      <c r="N24" s="58"/>
      <c r="O24" s="59"/>
      <c r="P24" s="57"/>
      <c r="Q24" s="57"/>
      <c r="R24" s="60"/>
      <c r="S24" s="56"/>
      <c r="T24" s="57"/>
      <c r="U24" s="57"/>
      <c r="V24" s="57"/>
      <c r="W24" s="58"/>
      <c r="X24" s="59"/>
      <c r="Y24" s="57"/>
      <c r="Z24" s="57"/>
      <c r="AA24" s="58"/>
      <c r="AC24" s="56"/>
      <c r="AD24" s="57"/>
      <c r="AE24" s="57"/>
      <c r="AF24" s="57"/>
      <c r="AG24" s="57"/>
      <c r="AH24" s="58"/>
      <c r="BA24" s="2">
        <f t="shared" si="0"/>
        <v>0</v>
      </c>
      <c r="BB24" s="2">
        <f t="shared" si="1"/>
        <v>0</v>
      </c>
      <c r="BC24" s="2">
        <f t="shared" si="1"/>
        <v>0</v>
      </c>
      <c r="BD24" s="2">
        <f t="shared" si="1"/>
        <v>0</v>
      </c>
      <c r="BE24" s="2">
        <f t="shared" si="1"/>
        <v>0</v>
      </c>
      <c r="BF24" s="2">
        <f t="shared" si="1"/>
        <v>0</v>
      </c>
      <c r="BG24" s="2">
        <f t="shared" si="1"/>
        <v>0</v>
      </c>
      <c r="BH24" s="2">
        <f t="shared" si="1"/>
        <v>0</v>
      </c>
      <c r="BI24" s="2">
        <f t="shared" si="1"/>
        <v>0</v>
      </c>
      <c r="BJ24" s="2">
        <f t="shared" si="1"/>
        <v>0</v>
      </c>
      <c r="BK24" s="2">
        <f t="shared" si="1"/>
        <v>0</v>
      </c>
      <c r="BL24" s="2">
        <f t="shared" si="1"/>
        <v>0</v>
      </c>
      <c r="BM24" s="2">
        <f t="shared" si="1"/>
        <v>0</v>
      </c>
      <c r="BN24" s="2">
        <f t="shared" si="1"/>
        <v>0</v>
      </c>
      <c r="BO24" s="2">
        <f t="shared" si="1"/>
        <v>0</v>
      </c>
      <c r="BP24" s="2">
        <f t="shared" si="1"/>
        <v>0</v>
      </c>
      <c r="BQ24" s="2">
        <f t="shared" si="1"/>
        <v>0</v>
      </c>
      <c r="BR24" s="2">
        <f t="shared" si="1"/>
        <v>0</v>
      </c>
      <c r="BS24" s="2">
        <f t="shared" si="1"/>
        <v>0</v>
      </c>
      <c r="BT24" s="2">
        <f t="shared" si="1"/>
        <v>0</v>
      </c>
      <c r="BU24" s="2">
        <f t="shared" si="1"/>
        <v>0</v>
      </c>
      <c r="BV24" s="2">
        <f t="shared" si="1"/>
        <v>0</v>
      </c>
      <c r="BW24" s="2">
        <f t="shared" si="1"/>
        <v>0</v>
      </c>
      <c r="BX24" s="2">
        <f t="shared" si="1"/>
        <v>0</v>
      </c>
      <c r="BY24" s="2">
        <f t="shared" si="1"/>
        <v>0</v>
      </c>
      <c r="BZ24" s="2">
        <f t="shared" si="1"/>
        <v>0</v>
      </c>
      <c r="CA24" s="77">
        <f t="shared" si="2"/>
        <v>0</v>
      </c>
      <c r="CB24" s="77">
        <f t="shared" si="3"/>
        <v>0</v>
      </c>
      <c r="CC24" s="77">
        <f t="shared" si="3"/>
        <v>0</v>
      </c>
      <c r="CD24" s="77">
        <f t="shared" si="3"/>
        <v>0</v>
      </c>
      <c r="CE24" s="77">
        <f t="shared" si="3"/>
        <v>0</v>
      </c>
      <c r="CF24" s="77">
        <f t="shared" si="3"/>
        <v>0</v>
      </c>
      <c r="CG24" s="77">
        <f t="shared" si="3"/>
        <v>0</v>
      </c>
      <c r="CH24" s="77">
        <f t="shared" si="3"/>
        <v>0</v>
      </c>
      <c r="CI24" s="77">
        <f t="shared" si="3"/>
        <v>0</v>
      </c>
      <c r="CJ24" s="77">
        <f t="shared" si="3"/>
        <v>0</v>
      </c>
      <c r="CK24" s="77">
        <f t="shared" si="3"/>
        <v>0</v>
      </c>
      <c r="CL24" s="77">
        <f t="shared" si="3"/>
        <v>0</v>
      </c>
      <c r="CM24" s="77">
        <f t="shared" si="3"/>
        <v>0</v>
      </c>
      <c r="CN24" s="77">
        <f t="shared" si="3"/>
        <v>0</v>
      </c>
      <c r="CO24" s="77">
        <f t="shared" si="3"/>
        <v>0</v>
      </c>
      <c r="CP24" s="77">
        <f t="shared" si="3"/>
        <v>0</v>
      </c>
      <c r="CQ24" s="77">
        <f t="shared" si="3"/>
        <v>0</v>
      </c>
      <c r="CR24" s="77">
        <f t="shared" si="3"/>
        <v>0</v>
      </c>
      <c r="CS24" s="77">
        <f t="shared" si="3"/>
        <v>0</v>
      </c>
      <c r="CT24" s="77">
        <f t="shared" si="3"/>
        <v>0</v>
      </c>
      <c r="CU24" s="77">
        <f t="shared" si="3"/>
        <v>0</v>
      </c>
      <c r="CV24" s="77">
        <f t="shared" si="3"/>
        <v>0</v>
      </c>
      <c r="CW24" s="77">
        <f t="shared" si="3"/>
        <v>0</v>
      </c>
      <c r="CX24" s="77">
        <f t="shared" si="3"/>
        <v>0</v>
      </c>
      <c r="CY24" s="77">
        <f t="shared" si="3"/>
        <v>0</v>
      </c>
      <c r="CZ24" s="77">
        <f t="shared" si="3"/>
        <v>0</v>
      </c>
    </row>
    <row r="25" spans="1:104" ht="12" customHeight="1" thickBot="1" x14ac:dyDescent="0.3">
      <c r="A25" s="49">
        <v>8</v>
      </c>
      <c r="B25" s="61"/>
      <c r="C25" s="62"/>
      <c r="D25" s="62"/>
      <c r="E25" s="62"/>
      <c r="F25" s="63"/>
      <c r="G25" s="64"/>
      <c r="H25" s="62"/>
      <c r="I25" s="62"/>
      <c r="J25" s="65"/>
      <c r="K25" s="61"/>
      <c r="L25" s="62"/>
      <c r="M25" s="62"/>
      <c r="N25" s="63"/>
      <c r="O25" s="64"/>
      <c r="P25" s="62"/>
      <c r="Q25" s="62"/>
      <c r="R25" s="65"/>
      <c r="S25" s="61"/>
      <c r="T25" s="62"/>
      <c r="U25" s="62"/>
      <c r="V25" s="62"/>
      <c r="W25" s="63"/>
      <c r="X25" s="64"/>
      <c r="Y25" s="62"/>
      <c r="Z25" s="62"/>
      <c r="AA25" s="63"/>
      <c r="AC25" s="61"/>
      <c r="AD25" s="62"/>
      <c r="AE25" s="62"/>
      <c r="AF25" s="62"/>
      <c r="AG25" s="62"/>
      <c r="AH25" s="63"/>
      <c r="BA25" s="2">
        <f t="shared" si="0"/>
        <v>0</v>
      </c>
      <c r="BB25" s="2">
        <f t="shared" ref="BB25:BZ25" si="6">$X13</f>
        <v>0</v>
      </c>
      <c r="BC25" s="2">
        <f t="shared" si="6"/>
        <v>0</v>
      </c>
      <c r="BD25" s="2">
        <f t="shared" si="6"/>
        <v>0</v>
      </c>
      <c r="BE25" s="2">
        <f t="shared" si="6"/>
        <v>0</v>
      </c>
      <c r="BF25" s="2">
        <f t="shared" si="6"/>
        <v>0</v>
      </c>
      <c r="BG25" s="2">
        <f t="shared" si="6"/>
        <v>0</v>
      </c>
      <c r="BH25" s="2">
        <f t="shared" si="6"/>
        <v>0</v>
      </c>
      <c r="BI25" s="2">
        <f t="shared" si="6"/>
        <v>0</v>
      </c>
      <c r="BJ25" s="2">
        <f t="shared" si="6"/>
        <v>0</v>
      </c>
      <c r="BK25" s="2">
        <f t="shared" si="6"/>
        <v>0</v>
      </c>
      <c r="BL25" s="2">
        <f t="shared" si="6"/>
        <v>0</v>
      </c>
      <c r="BM25" s="2">
        <f t="shared" si="6"/>
        <v>0</v>
      </c>
      <c r="BN25" s="2">
        <f t="shared" si="6"/>
        <v>0</v>
      </c>
      <c r="BO25" s="2">
        <f t="shared" si="6"/>
        <v>0</v>
      </c>
      <c r="BP25" s="2">
        <f t="shared" si="6"/>
        <v>0</v>
      </c>
      <c r="BQ25" s="2">
        <f t="shared" si="6"/>
        <v>0</v>
      </c>
      <c r="BR25" s="2">
        <f t="shared" si="6"/>
        <v>0</v>
      </c>
      <c r="BS25" s="2">
        <f t="shared" si="6"/>
        <v>0</v>
      </c>
      <c r="BT25" s="2">
        <f t="shared" si="6"/>
        <v>0</v>
      </c>
      <c r="BU25" s="2">
        <f t="shared" si="6"/>
        <v>0</v>
      </c>
      <c r="BV25" s="2">
        <f t="shared" si="6"/>
        <v>0</v>
      </c>
      <c r="BW25" s="2">
        <f t="shared" si="6"/>
        <v>0</v>
      </c>
      <c r="BX25" s="2">
        <f t="shared" si="6"/>
        <v>0</v>
      </c>
      <c r="BY25" s="2">
        <f t="shared" si="6"/>
        <v>0</v>
      </c>
      <c r="BZ25" s="2">
        <f t="shared" si="6"/>
        <v>0</v>
      </c>
      <c r="CA25" s="77">
        <f t="shared" si="2"/>
        <v>0</v>
      </c>
      <c r="CB25" s="77">
        <f t="shared" si="3"/>
        <v>0</v>
      </c>
      <c r="CC25" s="77">
        <f t="shared" si="3"/>
        <v>0</v>
      </c>
      <c r="CD25" s="77">
        <f t="shared" si="3"/>
        <v>0</v>
      </c>
      <c r="CE25" s="77">
        <f t="shared" si="3"/>
        <v>0</v>
      </c>
      <c r="CF25" s="77">
        <f t="shared" si="3"/>
        <v>0</v>
      </c>
      <c r="CG25" s="77">
        <f t="shared" si="3"/>
        <v>0</v>
      </c>
      <c r="CH25" s="77">
        <f t="shared" si="3"/>
        <v>0</v>
      </c>
      <c r="CI25" s="77">
        <f t="shared" si="3"/>
        <v>0</v>
      </c>
      <c r="CJ25" s="77">
        <f t="shared" si="3"/>
        <v>0</v>
      </c>
      <c r="CK25" s="77">
        <f t="shared" si="3"/>
        <v>0</v>
      </c>
      <c r="CL25" s="77">
        <f t="shared" si="3"/>
        <v>0</v>
      </c>
      <c r="CM25" s="77">
        <f t="shared" si="3"/>
        <v>0</v>
      </c>
      <c r="CN25" s="77">
        <f t="shared" si="3"/>
        <v>0</v>
      </c>
      <c r="CO25" s="77">
        <f t="shared" si="3"/>
        <v>0</v>
      </c>
      <c r="CP25" s="77">
        <f t="shared" si="3"/>
        <v>0</v>
      </c>
      <c r="CQ25" s="77">
        <f t="shared" si="3"/>
        <v>0</v>
      </c>
      <c r="CR25" s="77">
        <f t="shared" si="3"/>
        <v>0</v>
      </c>
      <c r="CS25" s="77">
        <f t="shared" si="3"/>
        <v>0</v>
      </c>
      <c r="CT25" s="77">
        <f t="shared" si="3"/>
        <v>0</v>
      </c>
      <c r="CU25" s="77">
        <f t="shared" si="3"/>
        <v>0</v>
      </c>
      <c r="CV25" s="77">
        <f t="shared" si="3"/>
        <v>0</v>
      </c>
      <c r="CW25" s="77">
        <f t="shared" si="3"/>
        <v>0</v>
      </c>
      <c r="CX25" s="77">
        <f t="shared" si="3"/>
        <v>0</v>
      </c>
      <c r="CY25" s="77">
        <f t="shared" si="3"/>
        <v>0</v>
      </c>
      <c r="CZ25" s="77">
        <f t="shared" si="3"/>
        <v>0</v>
      </c>
    </row>
    <row r="26" spans="1:104" ht="12" customHeight="1" thickBot="1" x14ac:dyDescent="0.3">
      <c r="B26" s="236" t="s">
        <v>100</v>
      </c>
      <c r="C26" s="237"/>
      <c r="D26" s="237"/>
      <c r="E26" s="237"/>
      <c r="F26" s="238"/>
      <c r="G26" s="239" t="s">
        <v>101</v>
      </c>
      <c r="H26" s="237"/>
      <c r="I26" s="237"/>
      <c r="J26" s="240"/>
      <c r="K26" s="236" t="s">
        <v>102</v>
      </c>
      <c r="L26" s="237"/>
      <c r="M26" s="237"/>
      <c r="N26" s="238"/>
      <c r="O26" s="239" t="s">
        <v>103</v>
      </c>
      <c r="P26" s="237"/>
      <c r="Q26" s="237"/>
      <c r="R26" s="237"/>
      <c r="S26" s="240"/>
      <c r="T26" s="236" t="s">
        <v>104</v>
      </c>
      <c r="U26" s="237"/>
      <c r="V26" s="237"/>
      <c r="W26" s="238"/>
      <c r="X26" s="239" t="s">
        <v>105</v>
      </c>
      <c r="Y26" s="237"/>
      <c r="Z26" s="237"/>
      <c r="AA26" s="238"/>
      <c r="AC26" s="245" t="s">
        <v>113</v>
      </c>
      <c r="AD26" s="246"/>
      <c r="AE26" s="246"/>
      <c r="AF26" s="246"/>
      <c r="AG26" s="246"/>
      <c r="AH26" s="247"/>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77"/>
      <c r="CB26" s="77"/>
      <c r="CC26" s="77"/>
      <c r="CD26" s="77"/>
      <c r="CE26" s="77"/>
      <c r="CF26" s="77"/>
      <c r="CG26" s="77"/>
      <c r="CH26" s="77"/>
      <c r="CI26" s="77"/>
      <c r="CJ26" s="77"/>
      <c r="CK26" s="77"/>
      <c r="CL26" s="77"/>
      <c r="CM26" s="77"/>
      <c r="CN26" s="77"/>
      <c r="CO26" s="77"/>
      <c r="CP26" s="77"/>
      <c r="CQ26" s="77"/>
      <c r="CR26" s="77"/>
      <c r="CS26" s="77"/>
      <c r="CT26" s="77"/>
      <c r="CU26" s="77"/>
      <c r="CV26" s="77"/>
      <c r="CW26" s="77"/>
      <c r="CX26" s="77"/>
      <c r="CY26" s="77"/>
      <c r="CZ26" s="77"/>
    </row>
    <row r="27" spans="1:104" ht="12" customHeight="1" thickBot="1" x14ac:dyDescent="0.3">
      <c r="A27" s="46" t="s">
        <v>93</v>
      </c>
      <c r="B27" s="50" t="s">
        <v>64</v>
      </c>
      <c r="C27" s="40" t="s">
        <v>65</v>
      </c>
      <c r="D27" s="40" t="s">
        <v>66</v>
      </c>
      <c r="E27" s="40" t="s">
        <v>67</v>
      </c>
      <c r="F27" s="41" t="s">
        <v>68</v>
      </c>
      <c r="G27" s="42" t="s">
        <v>69</v>
      </c>
      <c r="H27" s="40" t="s">
        <v>70</v>
      </c>
      <c r="I27" s="40" t="s">
        <v>71</v>
      </c>
      <c r="J27" s="43" t="s">
        <v>72</v>
      </c>
      <c r="K27" s="50" t="s">
        <v>73</v>
      </c>
      <c r="L27" s="40" t="s">
        <v>74</v>
      </c>
      <c r="M27" s="40" t="s">
        <v>75</v>
      </c>
      <c r="N27" s="41" t="s">
        <v>76</v>
      </c>
      <c r="O27" s="42" t="s">
        <v>77</v>
      </c>
      <c r="P27" s="40" t="s">
        <v>78</v>
      </c>
      <c r="Q27" s="40" t="s">
        <v>79</v>
      </c>
      <c r="R27" s="40" t="s">
        <v>80</v>
      </c>
      <c r="S27" s="43" t="s">
        <v>81</v>
      </c>
      <c r="T27" s="50" t="s">
        <v>82</v>
      </c>
      <c r="U27" s="40" t="s">
        <v>83</v>
      </c>
      <c r="V27" s="40" t="s">
        <v>84</v>
      </c>
      <c r="W27" s="41" t="s">
        <v>85</v>
      </c>
      <c r="X27" s="42" t="s">
        <v>86</v>
      </c>
      <c r="Y27" s="40" t="s">
        <v>87</v>
      </c>
      <c r="Z27" s="40" t="s">
        <v>88</v>
      </c>
      <c r="AA27" s="41" t="s">
        <v>89</v>
      </c>
      <c r="AC27" s="50" t="s">
        <v>117</v>
      </c>
      <c r="AD27" s="86" t="s">
        <v>118</v>
      </c>
      <c r="AE27" s="86" t="s">
        <v>119</v>
      </c>
      <c r="AF27" s="86" t="s">
        <v>120</v>
      </c>
      <c r="AG27" s="86" t="s">
        <v>121</v>
      </c>
      <c r="AH27" s="87" t="s">
        <v>122</v>
      </c>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77"/>
      <c r="CB27" s="77"/>
      <c r="CC27" s="77"/>
      <c r="CD27" s="77"/>
      <c r="CE27" s="77"/>
      <c r="CF27" s="77"/>
      <c r="CG27" s="77"/>
      <c r="CH27" s="77"/>
      <c r="CI27" s="77"/>
      <c r="CJ27" s="77"/>
      <c r="CK27" s="77"/>
      <c r="CL27" s="77"/>
      <c r="CM27" s="77"/>
      <c r="CN27" s="77"/>
      <c r="CO27" s="77"/>
      <c r="CP27" s="77"/>
      <c r="CQ27" s="77"/>
      <c r="CR27" s="77"/>
      <c r="CS27" s="77"/>
      <c r="CT27" s="77"/>
      <c r="CU27" s="77"/>
      <c r="CV27" s="77"/>
      <c r="CW27" s="77"/>
      <c r="CX27" s="77"/>
      <c r="CY27" s="77"/>
      <c r="CZ27" s="77"/>
    </row>
    <row r="28" spans="1:104" ht="12" customHeight="1" x14ac:dyDescent="0.25">
      <c r="A28" s="47">
        <v>1</v>
      </c>
      <c r="B28" s="51"/>
      <c r="C28" s="52"/>
      <c r="D28" s="52"/>
      <c r="E28" s="52"/>
      <c r="F28" s="53"/>
      <c r="G28" s="54"/>
      <c r="H28" s="52"/>
      <c r="I28" s="52"/>
      <c r="J28" s="55"/>
      <c r="K28" s="51"/>
      <c r="L28" s="52"/>
      <c r="M28" s="52"/>
      <c r="N28" s="53"/>
      <c r="O28" s="54"/>
      <c r="P28" s="52"/>
      <c r="Q28" s="52"/>
      <c r="R28" s="52"/>
      <c r="S28" s="55"/>
      <c r="T28" s="51"/>
      <c r="U28" s="52"/>
      <c r="V28" s="52"/>
      <c r="W28" s="53"/>
      <c r="X28" s="54"/>
      <c r="Y28" s="52"/>
      <c r="Z28" s="52"/>
      <c r="AA28" s="53"/>
      <c r="AC28" s="83"/>
      <c r="AD28" s="84"/>
      <c r="AE28" s="84"/>
      <c r="AF28" s="84"/>
      <c r="AG28" s="84"/>
      <c r="AH28" s="85"/>
      <c r="BA28" s="2">
        <f t="shared" ref="BA28:BA35" si="7">$X6</f>
        <v>0</v>
      </c>
      <c r="BB28" s="2">
        <f t="shared" ref="BB28:BZ35" si="8">$X6</f>
        <v>0</v>
      </c>
      <c r="BC28" s="2">
        <f t="shared" si="8"/>
        <v>0</v>
      </c>
      <c r="BD28" s="2">
        <f t="shared" si="8"/>
        <v>0</v>
      </c>
      <c r="BE28" s="2">
        <f t="shared" si="8"/>
        <v>0</v>
      </c>
      <c r="BF28" s="2">
        <f t="shared" si="8"/>
        <v>0</v>
      </c>
      <c r="BG28" s="2">
        <f t="shared" si="8"/>
        <v>0</v>
      </c>
      <c r="BH28" s="2">
        <f t="shared" si="8"/>
        <v>0</v>
      </c>
      <c r="BI28" s="2">
        <f t="shared" si="8"/>
        <v>0</v>
      </c>
      <c r="BJ28" s="2">
        <f t="shared" si="8"/>
        <v>0</v>
      </c>
      <c r="BK28" s="2">
        <f t="shared" si="8"/>
        <v>0</v>
      </c>
      <c r="BL28" s="2">
        <f t="shared" si="8"/>
        <v>0</v>
      </c>
      <c r="BM28" s="2">
        <f t="shared" si="8"/>
        <v>0</v>
      </c>
      <c r="BN28" s="2">
        <f t="shared" si="8"/>
        <v>0</v>
      </c>
      <c r="BO28" s="2">
        <f t="shared" si="8"/>
        <v>0</v>
      </c>
      <c r="BP28" s="2">
        <f t="shared" si="8"/>
        <v>0</v>
      </c>
      <c r="BQ28" s="2">
        <f t="shared" si="8"/>
        <v>0</v>
      </c>
      <c r="BR28" s="2">
        <f t="shared" si="8"/>
        <v>0</v>
      </c>
      <c r="BS28" s="2">
        <f t="shared" si="8"/>
        <v>0</v>
      </c>
      <c r="BT28" s="2">
        <f t="shared" si="8"/>
        <v>0</v>
      </c>
      <c r="BU28" s="2">
        <f t="shared" si="8"/>
        <v>0</v>
      </c>
      <c r="BV28" s="2">
        <f t="shared" si="8"/>
        <v>0</v>
      </c>
      <c r="BW28" s="2">
        <f t="shared" si="8"/>
        <v>0</v>
      </c>
      <c r="BX28" s="2">
        <f t="shared" si="8"/>
        <v>0</v>
      </c>
      <c r="BY28" s="2">
        <f t="shared" si="8"/>
        <v>0</v>
      </c>
      <c r="BZ28" s="2">
        <f t="shared" si="8"/>
        <v>0</v>
      </c>
      <c r="CA28" s="77">
        <f t="shared" ref="CA28:CA35" si="9">$Z6</f>
        <v>0</v>
      </c>
      <c r="CB28" s="77">
        <f t="shared" ref="CB28:CZ35" si="10">$Z6</f>
        <v>0</v>
      </c>
      <c r="CC28" s="77">
        <f t="shared" si="10"/>
        <v>0</v>
      </c>
      <c r="CD28" s="77">
        <f t="shared" si="10"/>
        <v>0</v>
      </c>
      <c r="CE28" s="77">
        <f t="shared" si="10"/>
        <v>0</v>
      </c>
      <c r="CF28" s="77">
        <f t="shared" si="10"/>
        <v>0</v>
      </c>
      <c r="CG28" s="77">
        <f t="shared" si="10"/>
        <v>0</v>
      </c>
      <c r="CH28" s="77">
        <f t="shared" si="10"/>
        <v>0</v>
      </c>
      <c r="CI28" s="77">
        <f t="shared" si="10"/>
        <v>0</v>
      </c>
      <c r="CJ28" s="77">
        <f t="shared" si="10"/>
        <v>0</v>
      </c>
      <c r="CK28" s="77">
        <f t="shared" si="10"/>
        <v>0</v>
      </c>
      <c r="CL28" s="77">
        <f t="shared" si="10"/>
        <v>0</v>
      </c>
      <c r="CM28" s="77">
        <f t="shared" si="10"/>
        <v>0</v>
      </c>
      <c r="CN28" s="77">
        <f t="shared" si="10"/>
        <v>0</v>
      </c>
      <c r="CO28" s="77">
        <f t="shared" si="10"/>
        <v>0</v>
      </c>
      <c r="CP28" s="77">
        <f t="shared" si="10"/>
        <v>0</v>
      </c>
      <c r="CQ28" s="77">
        <f t="shared" si="10"/>
        <v>0</v>
      </c>
      <c r="CR28" s="77">
        <f t="shared" si="10"/>
        <v>0</v>
      </c>
      <c r="CS28" s="77">
        <f t="shared" si="10"/>
        <v>0</v>
      </c>
      <c r="CT28" s="77">
        <f t="shared" si="10"/>
        <v>0</v>
      </c>
      <c r="CU28" s="77">
        <f t="shared" si="10"/>
        <v>0</v>
      </c>
      <c r="CV28" s="77">
        <f t="shared" si="10"/>
        <v>0</v>
      </c>
      <c r="CW28" s="77">
        <f t="shared" si="10"/>
        <v>0</v>
      </c>
      <c r="CX28" s="77">
        <f t="shared" si="10"/>
        <v>0</v>
      </c>
      <c r="CY28" s="77">
        <f t="shared" si="10"/>
        <v>0</v>
      </c>
      <c r="CZ28" s="77">
        <f t="shared" si="10"/>
        <v>0</v>
      </c>
    </row>
    <row r="29" spans="1:104" ht="12" customHeight="1" x14ac:dyDescent="0.25">
      <c r="A29" s="48">
        <v>2</v>
      </c>
      <c r="B29" s="56"/>
      <c r="C29" s="57"/>
      <c r="D29" s="57"/>
      <c r="E29" s="57"/>
      <c r="F29" s="58"/>
      <c r="G29" s="59"/>
      <c r="H29" s="57"/>
      <c r="I29" s="57"/>
      <c r="J29" s="60"/>
      <c r="K29" s="56"/>
      <c r="L29" s="57"/>
      <c r="M29" s="57"/>
      <c r="N29" s="58"/>
      <c r="O29" s="59"/>
      <c r="P29" s="57"/>
      <c r="Q29" s="57"/>
      <c r="R29" s="57"/>
      <c r="S29" s="60"/>
      <c r="T29" s="56"/>
      <c r="U29" s="57"/>
      <c r="V29" s="57"/>
      <c r="W29" s="58"/>
      <c r="X29" s="59"/>
      <c r="Y29" s="57"/>
      <c r="Z29" s="57"/>
      <c r="AA29" s="58"/>
      <c r="AC29" s="79"/>
      <c r="AD29" s="78"/>
      <c r="AE29" s="78"/>
      <c r="AF29" s="78"/>
      <c r="AG29" s="78"/>
      <c r="AH29" s="80"/>
      <c r="BA29" s="2">
        <f t="shared" si="7"/>
        <v>0</v>
      </c>
      <c r="BB29" s="2">
        <f t="shared" ref="BB29:BP29" si="11">$X7</f>
        <v>0</v>
      </c>
      <c r="BC29" s="2">
        <f t="shared" si="11"/>
        <v>0</v>
      </c>
      <c r="BD29" s="2">
        <f t="shared" si="11"/>
        <v>0</v>
      </c>
      <c r="BE29" s="2">
        <f t="shared" si="11"/>
        <v>0</v>
      </c>
      <c r="BF29" s="2">
        <f t="shared" si="11"/>
        <v>0</v>
      </c>
      <c r="BG29" s="2">
        <f t="shared" si="11"/>
        <v>0</v>
      </c>
      <c r="BH29" s="2">
        <f t="shared" si="11"/>
        <v>0</v>
      </c>
      <c r="BI29" s="2">
        <f t="shared" si="11"/>
        <v>0</v>
      </c>
      <c r="BJ29" s="2">
        <f t="shared" si="11"/>
        <v>0</v>
      </c>
      <c r="BK29" s="2">
        <f t="shared" si="11"/>
        <v>0</v>
      </c>
      <c r="BL29" s="2">
        <f t="shared" si="11"/>
        <v>0</v>
      </c>
      <c r="BM29" s="2">
        <f t="shared" si="11"/>
        <v>0</v>
      </c>
      <c r="BN29" s="2">
        <f t="shared" si="11"/>
        <v>0</v>
      </c>
      <c r="BO29" s="2">
        <f t="shared" si="11"/>
        <v>0</v>
      </c>
      <c r="BP29" s="2">
        <f t="shared" si="11"/>
        <v>0</v>
      </c>
      <c r="BQ29" s="2">
        <f t="shared" si="8"/>
        <v>0</v>
      </c>
      <c r="BR29" s="2">
        <f t="shared" si="8"/>
        <v>0</v>
      </c>
      <c r="BS29" s="2">
        <f t="shared" si="8"/>
        <v>0</v>
      </c>
      <c r="BT29" s="2">
        <f t="shared" si="8"/>
        <v>0</v>
      </c>
      <c r="BU29" s="2">
        <f t="shared" si="8"/>
        <v>0</v>
      </c>
      <c r="BV29" s="2">
        <f t="shared" si="8"/>
        <v>0</v>
      </c>
      <c r="BW29" s="2">
        <f t="shared" si="8"/>
        <v>0</v>
      </c>
      <c r="BX29" s="2">
        <f t="shared" si="8"/>
        <v>0</v>
      </c>
      <c r="BY29" s="2">
        <f t="shared" si="8"/>
        <v>0</v>
      </c>
      <c r="BZ29" s="2">
        <f t="shared" si="8"/>
        <v>0</v>
      </c>
      <c r="CA29" s="77">
        <f t="shared" si="9"/>
        <v>0</v>
      </c>
      <c r="CB29" s="77">
        <f t="shared" ref="CB29:CP29" si="12">$Z7</f>
        <v>0</v>
      </c>
      <c r="CC29" s="77">
        <f t="shared" si="12"/>
        <v>0</v>
      </c>
      <c r="CD29" s="77">
        <f t="shared" si="12"/>
        <v>0</v>
      </c>
      <c r="CE29" s="77">
        <f t="shared" si="12"/>
        <v>0</v>
      </c>
      <c r="CF29" s="77">
        <f t="shared" si="12"/>
        <v>0</v>
      </c>
      <c r="CG29" s="77">
        <f t="shared" si="12"/>
        <v>0</v>
      </c>
      <c r="CH29" s="77">
        <f t="shared" si="12"/>
        <v>0</v>
      </c>
      <c r="CI29" s="77">
        <f t="shared" si="12"/>
        <v>0</v>
      </c>
      <c r="CJ29" s="77">
        <f t="shared" si="12"/>
        <v>0</v>
      </c>
      <c r="CK29" s="77">
        <f t="shared" si="12"/>
        <v>0</v>
      </c>
      <c r="CL29" s="77">
        <f t="shared" si="12"/>
        <v>0</v>
      </c>
      <c r="CM29" s="77">
        <f t="shared" si="12"/>
        <v>0</v>
      </c>
      <c r="CN29" s="77">
        <f t="shared" si="12"/>
        <v>0</v>
      </c>
      <c r="CO29" s="77">
        <f t="shared" si="12"/>
        <v>0</v>
      </c>
      <c r="CP29" s="77">
        <f t="shared" si="12"/>
        <v>0</v>
      </c>
      <c r="CQ29" s="77">
        <f t="shared" si="10"/>
        <v>0</v>
      </c>
      <c r="CR29" s="77">
        <f t="shared" si="10"/>
        <v>0</v>
      </c>
      <c r="CS29" s="77">
        <f t="shared" si="10"/>
        <v>0</v>
      </c>
      <c r="CT29" s="77">
        <f t="shared" si="10"/>
        <v>0</v>
      </c>
      <c r="CU29" s="77">
        <f t="shared" si="10"/>
        <v>0</v>
      </c>
      <c r="CV29" s="77">
        <f t="shared" si="10"/>
        <v>0</v>
      </c>
      <c r="CW29" s="77">
        <f t="shared" si="10"/>
        <v>0</v>
      </c>
      <c r="CX29" s="77">
        <f t="shared" si="10"/>
        <v>0</v>
      </c>
      <c r="CY29" s="77">
        <f t="shared" si="10"/>
        <v>0</v>
      </c>
      <c r="CZ29" s="77">
        <f t="shared" si="10"/>
        <v>0</v>
      </c>
    </row>
    <row r="30" spans="1:104" ht="12" customHeight="1" x14ac:dyDescent="0.25">
      <c r="A30" s="48">
        <v>3</v>
      </c>
      <c r="B30" s="56"/>
      <c r="C30" s="57"/>
      <c r="D30" s="57"/>
      <c r="E30" s="57"/>
      <c r="F30" s="58"/>
      <c r="G30" s="59"/>
      <c r="H30" s="57"/>
      <c r="I30" s="57"/>
      <c r="J30" s="60"/>
      <c r="K30" s="56"/>
      <c r="L30" s="57"/>
      <c r="M30" s="57"/>
      <c r="N30" s="58"/>
      <c r="O30" s="59"/>
      <c r="P30" s="57"/>
      <c r="Q30" s="57"/>
      <c r="R30" s="57"/>
      <c r="S30" s="60"/>
      <c r="T30" s="56"/>
      <c r="U30" s="57"/>
      <c r="V30" s="57"/>
      <c r="W30" s="58"/>
      <c r="X30" s="59"/>
      <c r="Y30" s="57"/>
      <c r="Z30" s="57"/>
      <c r="AA30" s="58"/>
      <c r="AC30" s="56"/>
      <c r="AD30" s="57"/>
      <c r="AE30" s="57"/>
      <c r="AF30" s="57"/>
      <c r="AG30" s="57"/>
      <c r="AH30" s="58"/>
      <c r="BA30" s="2">
        <f t="shared" si="7"/>
        <v>0</v>
      </c>
      <c r="BB30" s="2">
        <f t="shared" si="8"/>
        <v>0</v>
      </c>
      <c r="BC30" s="2">
        <f t="shared" si="8"/>
        <v>0</v>
      </c>
      <c r="BD30" s="2">
        <f t="shared" si="8"/>
        <v>0</v>
      </c>
      <c r="BE30" s="2">
        <f t="shared" si="8"/>
        <v>0</v>
      </c>
      <c r="BF30" s="2">
        <f t="shared" si="8"/>
        <v>0</v>
      </c>
      <c r="BG30" s="2">
        <f t="shared" si="8"/>
        <v>0</v>
      </c>
      <c r="BH30" s="2">
        <f t="shared" si="8"/>
        <v>0</v>
      </c>
      <c r="BI30" s="2">
        <f t="shared" si="8"/>
        <v>0</v>
      </c>
      <c r="BJ30" s="2">
        <f t="shared" si="8"/>
        <v>0</v>
      </c>
      <c r="BK30" s="2">
        <f t="shared" si="8"/>
        <v>0</v>
      </c>
      <c r="BL30" s="2">
        <f t="shared" si="8"/>
        <v>0</v>
      </c>
      <c r="BM30" s="2">
        <f t="shared" si="8"/>
        <v>0</v>
      </c>
      <c r="BN30" s="2">
        <f t="shared" si="8"/>
        <v>0</v>
      </c>
      <c r="BO30" s="2">
        <f t="shared" si="8"/>
        <v>0</v>
      </c>
      <c r="BP30" s="2">
        <f t="shared" si="8"/>
        <v>0</v>
      </c>
      <c r="BQ30" s="2">
        <f t="shared" si="8"/>
        <v>0</v>
      </c>
      <c r="BR30" s="2">
        <f t="shared" si="8"/>
        <v>0</v>
      </c>
      <c r="BS30" s="2">
        <f t="shared" si="8"/>
        <v>0</v>
      </c>
      <c r="BT30" s="2">
        <f t="shared" si="8"/>
        <v>0</v>
      </c>
      <c r="BU30" s="2">
        <f t="shared" si="8"/>
        <v>0</v>
      </c>
      <c r="BV30" s="2">
        <f t="shared" si="8"/>
        <v>0</v>
      </c>
      <c r="BW30" s="2">
        <f t="shared" si="8"/>
        <v>0</v>
      </c>
      <c r="BX30" s="2">
        <f t="shared" si="8"/>
        <v>0</v>
      </c>
      <c r="BY30" s="2">
        <f t="shared" si="8"/>
        <v>0</v>
      </c>
      <c r="BZ30" s="2">
        <f t="shared" si="8"/>
        <v>0</v>
      </c>
      <c r="CA30" s="77">
        <f t="shared" si="9"/>
        <v>0</v>
      </c>
      <c r="CB30" s="77">
        <f t="shared" si="10"/>
        <v>0</v>
      </c>
      <c r="CC30" s="77">
        <f t="shared" si="10"/>
        <v>0</v>
      </c>
      <c r="CD30" s="77">
        <f t="shared" si="10"/>
        <v>0</v>
      </c>
      <c r="CE30" s="77">
        <f t="shared" si="10"/>
        <v>0</v>
      </c>
      <c r="CF30" s="77">
        <f t="shared" si="10"/>
        <v>0</v>
      </c>
      <c r="CG30" s="77">
        <f t="shared" si="10"/>
        <v>0</v>
      </c>
      <c r="CH30" s="77">
        <f t="shared" si="10"/>
        <v>0</v>
      </c>
      <c r="CI30" s="77">
        <f t="shared" si="10"/>
        <v>0</v>
      </c>
      <c r="CJ30" s="77">
        <f t="shared" si="10"/>
        <v>0</v>
      </c>
      <c r="CK30" s="77">
        <f t="shared" si="10"/>
        <v>0</v>
      </c>
      <c r="CL30" s="77">
        <f t="shared" si="10"/>
        <v>0</v>
      </c>
      <c r="CM30" s="77">
        <f t="shared" si="10"/>
        <v>0</v>
      </c>
      <c r="CN30" s="77">
        <f t="shared" si="10"/>
        <v>0</v>
      </c>
      <c r="CO30" s="77">
        <f t="shared" si="10"/>
        <v>0</v>
      </c>
      <c r="CP30" s="77">
        <f t="shared" si="10"/>
        <v>0</v>
      </c>
      <c r="CQ30" s="77">
        <f t="shared" si="10"/>
        <v>0</v>
      </c>
      <c r="CR30" s="77">
        <f t="shared" si="10"/>
        <v>0</v>
      </c>
      <c r="CS30" s="77">
        <f t="shared" si="10"/>
        <v>0</v>
      </c>
      <c r="CT30" s="77">
        <f t="shared" si="10"/>
        <v>0</v>
      </c>
      <c r="CU30" s="77">
        <f t="shared" si="10"/>
        <v>0</v>
      </c>
      <c r="CV30" s="77">
        <f t="shared" si="10"/>
        <v>0</v>
      </c>
      <c r="CW30" s="77">
        <f t="shared" si="10"/>
        <v>0</v>
      </c>
      <c r="CX30" s="77">
        <f t="shared" si="10"/>
        <v>0</v>
      </c>
      <c r="CY30" s="77">
        <f t="shared" si="10"/>
        <v>0</v>
      </c>
      <c r="CZ30" s="77">
        <f t="shared" si="10"/>
        <v>0</v>
      </c>
    </row>
    <row r="31" spans="1:104" ht="12" customHeight="1" x14ac:dyDescent="0.25">
      <c r="A31" s="48">
        <v>4</v>
      </c>
      <c r="B31" s="56"/>
      <c r="C31" s="57"/>
      <c r="D31" s="57"/>
      <c r="E31" s="57"/>
      <c r="F31" s="58"/>
      <c r="G31" s="59"/>
      <c r="H31" s="57"/>
      <c r="I31" s="57"/>
      <c r="J31" s="60"/>
      <c r="K31" s="56"/>
      <c r="L31" s="57"/>
      <c r="M31" s="57"/>
      <c r="N31" s="58"/>
      <c r="O31" s="59"/>
      <c r="P31" s="57"/>
      <c r="Q31" s="57"/>
      <c r="R31" s="57"/>
      <c r="S31" s="60"/>
      <c r="T31" s="56"/>
      <c r="U31" s="57"/>
      <c r="V31" s="57"/>
      <c r="W31" s="58"/>
      <c r="X31" s="59"/>
      <c r="Y31" s="57"/>
      <c r="Z31" s="57"/>
      <c r="AA31" s="58"/>
      <c r="AC31" s="56"/>
      <c r="AD31" s="57"/>
      <c r="AE31" s="57"/>
      <c r="AF31" s="57"/>
      <c r="AG31" s="57"/>
      <c r="AH31" s="58"/>
      <c r="BA31" s="2">
        <f t="shared" si="7"/>
        <v>0</v>
      </c>
      <c r="BB31" s="2">
        <f t="shared" si="8"/>
        <v>0</v>
      </c>
      <c r="BC31" s="2">
        <f t="shared" si="8"/>
        <v>0</v>
      </c>
      <c r="BD31" s="2">
        <f t="shared" si="8"/>
        <v>0</v>
      </c>
      <c r="BE31" s="2">
        <f t="shared" si="8"/>
        <v>0</v>
      </c>
      <c r="BF31" s="2">
        <f t="shared" si="8"/>
        <v>0</v>
      </c>
      <c r="BG31" s="2">
        <f t="shared" si="8"/>
        <v>0</v>
      </c>
      <c r="BH31" s="2">
        <f t="shared" si="8"/>
        <v>0</v>
      </c>
      <c r="BI31" s="2">
        <f t="shared" si="8"/>
        <v>0</v>
      </c>
      <c r="BJ31" s="2">
        <f t="shared" si="8"/>
        <v>0</v>
      </c>
      <c r="BK31" s="2">
        <f t="shared" si="8"/>
        <v>0</v>
      </c>
      <c r="BL31" s="2">
        <f t="shared" si="8"/>
        <v>0</v>
      </c>
      <c r="BM31" s="2">
        <f t="shared" si="8"/>
        <v>0</v>
      </c>
      <c r="BN31" s="2">
        <f t="shared" si="8"/>
        <v>0</v>
      </c>
      <c r="BO31" s="2">
        <f t="shared" si="8"/>
        <v>0</v>
      </c>
      <c r="BP31" s="2">
        <f t="shared" si="8"/>
        <v>0</v>
      </c>
      <c r="BQ31" s="2">
        <f t="shared" si="8"/>
        <v>0</v>
      </c>
      <c r="BR31" s="2">
        <f t="shared" si="8"/>
        <v>0</v>
      </c>
      <c r="BS31" s="2">
        <f t="shared" si="8"/>
        <v>0</v>
      </c>
      <c r="BT31" s="2">
        <f t="shared" si="8"/>
        <v>0</v>
      </c>
      <c r="BU31" s="2">
        <f t="shared" si="8"/>
        <v>0</v>
      </c>
      <c r="BV31" s="2">
        <f t="shared" si="8"/>
        <v>0</v>
      </c>
      <c r="BW31" s="2">
        <f t="shared" si="8"/>
        <v>0</v>
      </c>
      <c r="BX31" s="2">
        <f t="shared" si="8"/>
        <v>0</v>
      </c>
      <c r="BY31" s="2">
        <f t="shared" si="8"/>
        <v>0</v>
      </c>
      <c r="BZ31" s="2">
        <f t="shared" si="8"/>
        <v>0</v>
      </c>
      <c r="CA31" s="77">
        <f t="shared" si="9"/>
        <v>0</v>
      </c>
      <c r="CB31" s="77">
        <f t="shared" si="10"/>
        <v>0</v>
      </c>
      <c r="CC31" s="77">
        <f t="shared" si="10"/>
        <v>0</v>
      </c>
      <c r="CD31" s="77">
        <f t="shared" si="10"/>
        <v>0</v>
      </c>
      <c r="CE31" s="77">
        <f t="shared" si="10"/>
        <v>0</v>
      </c>
      <c r="CF31" s="77">
        <f t="shared" si="10"/>
        <v>0</v>
      </c>
      <c r="CG31" s="77">
        <f t="shared" si="10"/>
        <v>0</v>
      </c>
      <c r="CH31" s="77">
        <f t="shared" si="10"/>
        <v>0</v>
      </c>
      <c r="CI31" s="77">
        <f t="shared" si="10"/>
        <v>0</v>
      </c>
      <c r="CJ31" s="77">
        <f t="shared" si="10"/>
        <v>0</v>
      </c>
      <c r="CK31" s="77">
        <f t="shared" si="10"/>
        <v>0</v>
      </c>
      <c r="CL31" s="77">
        <f t="shared" si="10"/>
        <v>0</v>
      </c>
      <c r="CM31" s="77">
        <f t="shared" si="10"/>
        <v>0</v>
      </c>
      <c r="CN31" s="77">
        <f t="shared" si="10"/>
        <v>0</v>
      </c>
      <c r="CO31" s="77">
        <f t="shared" si="10"/>
        <v>0</v>
      </c>
      <c r="CP31" s="77">
        <f t="shared" si="10"/>
        <v>0</v>
      </c>
      <c r="CQ31" s="77">
        <f t="shared" si="10"/>
        <v>0</v>
      </c>
      <c r="CR31" s="77">
        <f t="shared" si="10"/>
        <v>0</v>
      </c>
      <c r="CS31" s="77">
        <f t="shared" si="10"/>
        <v>0</v>
      </c>
      <c r="CT31" s="77">
        <f t="shared" si="10"/>
        <v>0</v>
      </c>
      <c r="CU31" s="77">
        <f t="shared" si="10"/>
        <v>0</v>
      </c>
      <c r="CV31" s="77">
        <f t="shared" si="10"/>
        <v>0</v>
      </c>
      <c r="CW31" s="77">
        <f t="shared" si="10"/>
        <v>0</v>
      </c>
      <c r="CX31" s="77">
        <f t="shared" si="10"/>
        <v>0</v>
      </c>
      <c r="CY31" s="77">
        <f t="shared" si="10"/>
        <v>0</v>
      </c>
      <c r="CZ31" s="77">
        <f t="shared" si="10"/>
        <v>0</v>
      </c>
    </row>
    <row r="32" spans="1:104" ht="12" customHeight="1" x14ac:dyDescent="0.25">
      <c r="A32" s="48">
        <v>5</v>
      </c>
      <c r="B32" s="56"/>
      <c r="C32" s="57"/>
      <c r="D32" s="57"/>
      <c r="E32" s="57"/>
      <c r="F32" s="58"/>
      <c r="G32" s="59"/>
      <c r="H32" s="57"/>
      <c r="I32" s="57"/>
      <c r="J32" s="60"/>
      <c r="K32" s="56"/>
      <c r="L32" s="57"/>
      <c r="M32" s="57"/>
      <c r="N32" s="58"/>
      <c r="O32" s="59"/>
      <c r="P32" s="57"/>
      <c r="Q32" s="57"/>
      <c r="R32" s="57"/>
      <c r="S32" s="60"/>
      <c r="T32" s="56"/>
      <c r="U32" s="57"/>
      <c r="V32" s="57"/>
      <c r="W32" s="58"/>
      <c r="X32" s="59"/>
      <c r="Y32" s="57"/>
      <c r="Z32" s="57"/>
      <c r="AA32" s="58"/>
      <c r="AC32" s="56"/>
      <c r="AD32" s="57"/>
      <c r="AE32" s="57"/>
      <c r="AF32" s="57"/>
      <c r="AG32" s="57"/>
      <c r="AH32" s="58"/>
      <c r="BA32" s="2">
        <f t="shared" si="7"/>
        <v>0</v>
      </c>
      <c r="BB32" s="2">
        <f t="shared" si="8"/>
        <v>0</v>
      </c>
      <c r="BC32" s="2">
        <f t="shared" si="8"/>
        <v>0</v>
      </c>
      <c r="BD32" s="2">
        <f t="shared" si="8"/>
        <v>0</v>
      </c>
      <c r="BE32" s="2">
        <f t="shared" si="8"/>
        <v>0</v>
      </c>
      <c r="BF32" s="2">
        <f t="shared" si="8"/>
        <v>0</v>
      </c>
      <c r="BG32" s="2">
        <f t="shared" si="8"/>
        <v>0</v>
      </c>
      <c r="BH32" s="2">
        <f t="shared" si="8"/>
        <v>0</v>
      </c>
      <c r="BI32" s="2">
        <f t="shared" si="8"/>
        <v>0</v>
      </c>
      <c r="BJ32" s="2">
        <f t="shared" si="8"/>
        <v>0</v>
      </c>
      <c r="BK32" s="2">
        <f t="shared" si="8"/>
        <v>0</v>
      </c>
      <c r="BL32" s="2">
        <f t="shared" si="8"/>
        <v>0</v>
      </c>
      <c r="BM32" s="2">
        <f t="shared" si="8"/>
        <v>0</v>
      </c>
      <c r="BN32" s="2">
        <f t="shared" si="8"/>
        <v>0</v>
      </c>
      <c r="BO32" s="2">
        <f t="shared" si="8"/>
        <v>0</v>
      </c>
      <c r="BP32" s="2">
        <f t="shared" si="8"/>
        <v>0</v>
      </c>
      <c r="BQ32" s="2">
        <f t="shared" si="8"/>
        <v>0</v>
      </c>
      <c r="BR32" s="2">
        <f t="shared" si="8"/>
        <v>0</v>
      </c>
      <c r="BS32" s="2">
        <f t="shared" si="8"/>
        <v>0</v>
      </c>
      <c r="BT32" s="2">
        <f t="shared" si="8"/>
        <v>0</v>
      </c>
      <c r="BU32" s="2">
        <f t="shared" si="8"/>
        <v>0</v>
      </c>
      <c r="BV32" s="2">
        <f t="shared" si="8"/>
        <v>0</v>
      </c>
      <c r="BW32" s="2">
        <f t="shared" si="8"/>
        <v>0</v>
      </c>
      <c r="BX32" s="2">
        <f t="shared" si="8"/>
        <v>0</v>
      </c>
      <c r="BY32" s="2">
        <f t="shared" si="8"/>
        <v>0</v>
      </c>
      <c r="BZ32" s="2">
        <f t="shared" si="8"/>
        <v>0</v>
      </c>
      <c r="CA32" s="77">
        <f t="shared" si="9"/>
        <v>0</v>
      </c>
      <c r="CB32" s="77">
        <f t="shared" si="10"/>
        <v>0</v>
      </c>
      <c r="CC32" s="77">
        <f t="shared" si="10"/>
        <v>0</v>
      </c>
      <c r="CD32" s="77">
        <f t="shared" si="10"/>
        <v>0</v>
      </c>
      <c r="CE32" s="77">
        <f t="shared" si="10"/>
        <v>0</v>
      </c>
      <c r="CF32" s="77">
        <f t="shared" si="10"/>
        <v>0</v>
      </c>
      <c r="CG32" s="77">
        <f t="shared" si="10"/>
        <v>0</v>
      </c>
      <c r="CH32" s="77">
        <f t="shared" si="10"/>
        <v>0</v>
      </c>
      <c r="CI32" s="77">
        <f t="shared" si="10"/>
        <v>0</v>
      </c>
      <c r="CJ32" s="77">
        <f t="shared" si="10"/>
        <v>0</v>
      </c>
      <c r="CK32" s="77">
        <f t="shared" si="10"/>
        <v>0</v>
      </c>
      <c r="CL32" s="77">
        <f t="shared" si="10"/>
        <v>0</v>
      </c>
      <c r="CM32" s="77">
        <f t="shared" si="10"/>
        <v>0</v>
      </c>
      <c r="CN32" s="77">
        <f t="shared" si="10"/>
        <v>0</v>
      </c>
      <c r="CO32" s="77">
        <f t="shared" si="10"/>
        <v>0</v>
      </c>
      <c r="CP32" s="77">
        <f t="shared" si="10"/>
        <v>0</v>
      </c>
      <c r="CQ32" s="77">
        <f t="shared" si="10"/>
        <v>0</v>
      </c>
      <c r="CR32" s="77">
        <f t="shared" si="10"/>
        <v>0</v>
      </c>
      <c r="CS32" s="77">
        <f t="shared" si="10"/>
        <v>0</v>
      </c>
      <c r="CT32" s="77">
        <f t="shared" si="10"/>
        <v>0</v>
      </c>
      <c r="CU32" s="77">
        <f t="shared" si="10"/>
        <v>0</v>
      </c>
      <c r="CV32" s="77">
        <f t="shared" si="10"/>
        <v>0</v>
      </c>
      <c r="CW32" s="77">
        <f t="shared" si="10"/>
        <v>0</v>
      </c>
      <c r="CX32" s="77">
        <f t="shared" si="10"/>
        <v>0</v>
      </c>
      <c r="CY32" s="77">
        <f t="shared" si="10"/>
        <v>0</v>
      </c>
      <c r="CZ32" s="77">
        <f t="shared" si="10"/>
        <v>0</v>
      </c>
    </row>
    <row r="33" spans="1:104" ht="12" customHeight="1" x14ac:dyDescent="0.25">
      <c r="A33" s="48">
        <v>6</v>
      </c>
      <c r="B33" s="56"/>
      <c r="C33" s="57"/>
      <c r="D33" s="57"/>
      <c r="E33" s="57"/>
      <c r="F33" s="58"/>
      <c r="G33" s="59"/>
      <c r="H33" s="57"/>
      <c r="I33" s="57"/>
      <c r="J33" s="60"/>
      <c r="K33" s="56"/>
      <c r="L33" s="57"/>
      <c r="M33" s="57"/>
      <c r="N33" s="58"/>
      <c r="O33" s="59"/>
      <c r="P33" s="57"/>
      <c r="Q33" s="57"/>
      <c r="R33" s="57"/>
      <c r="S33" s="60"/>
      <c r="T33" s="56"/>
      <c r="U33" s="57"/>
      <c r="V33" s="57"/>
      <c r="W33" s="58"/>
      <c r="X33" s="59"/>
      <c r="Y33" s="57"/>
      <c r="Z33" s="57"/>
      <c r="AA33" s="58"/>
      <c r="AC33" s="56"/>
      <c r="AD33" s="57"/>
      <c r="AE33" s="57"/>
      <c r="AF33" s="57"/>
      <c r="AG33" s="57"/>
      <c r="AH33" s="58"/>
      <c r="BA33" s="2">
        <f t="shared" si="7"/>
        <v>0</v>
      </c>
      <c r="BB33" s="2">
        <f t="shared" si="8"/>
        <v>0</v>
      </c>
      <c r="BC33" s="2">
        <f t="shared" si="8"/>
        <v>0</v>
      </c>
      <c r="BD33" s="2">
        <f t="shared" si="8"/>
        <v>0</v>
      </c>
      <c r="BE33" s="2">
        <f t="shared" si="8"/>
        <v>0</v>
      </c>
      <c r="BF33" s="2">
        <f t="shared" si="8"/>
        <v>0</v>
      </c>
      <c r="BG33" s="2">
        <f t="shared" si="8"/>
        <v>0</v>
      </c>
      <c r="BH33" s="2">
        <f t="shared" si="8"/>
        <v>0</v>
      </c>
      <c r="BI33" s="2">
        <f t="shared" si="8"/>
        <v>0</v>
      </c>
      <c r="BJ33" s="2">
        <f t="shared" si="8"/>
        <v>0</v>
      </c>
      <c r="BK33" s="2">
        <f t="shared" si="8"/>
        <v>0</v>
      </c>
      <c r="BL33" s="2">
        <f t="shared" si="8"/>
        <v>0</v>
      </c>
      <c r="BM33" s="2">
        <f t="shared" si="8"/>
        <v>0</v>
      </c>
      <c r="BN33" s="2">
        <f t="shared" si="8"/>
        <v>0</v>
      </c>
      <c r="BO33" s="2">
        <f t="shared" si="8"/>
        <v>0</v>
      </c>
      <c r="BP33" s="2">
        <f t="shared" si="8"/>
        <v>0</v>
      </c>
      <c r="BQ33" s="2">
        <f t="shared" si="8"/>
        <v>0</v>
      </c>
      <c r="BR33" s="2">
        <f t="shared" si="8"/>
        <v>0</v>
      </c>
      <c r="BS33" s="2">
        <f t="shared" si="8"/>
        <v>0</v>
      </c>
      <c r="BT33" s="2">
        <f t="shared" si="8"/>
        <v>0</v>
      </c>
      <c r="BU33" s="2">
        <f t="shared" si="8"/>
        <v>0</v>
      </c>
      <c r="BV33" s="2">
        <f t="shared" si="8"/>
        <v>0</v>
      </c>
      <c r="BW33" s="2">
        <f t="shared" si="8"/>
        <v>0</v>
      </c>
      <c r="BX33" s="2">
        <f t="shared" si="8"/>
        <v>0</v>
      </c>
      <c r="BY33" s="2">
        <f t="shared" si="8"/>
        <v>0</v>
      </c>
      <c r="BZ33" s="2">
        <f t="shared" si="8"/>
        <v>0</v>
      </c>
      <c r="CA33" s="77">
        <f t="shared" si="9"/>
        <v>0</v>
      </c>
      <c r="CB33" s="77">
        <f t="shared" si="10"/>
        <v>0</v>
      </c>
      <c r="CC33" s="77">
        <f t="shared" si="10"/>
        <v>0</v>
      </c>
      <c r="CD33" s="77">
        <f t="shared" si="10"/>
        <v>0</v>
      </c>
      <c r="CE33" s="77">
        <f t="shared" si="10"/>
        <v>0</v>
      </c>
      <c r="CF33" s="77">
        <f t="shared" si="10"/>
        <v>0</v>
      </c>
      <c r="CG33" s="77">
        <f t="shared" si="10"/>
        <v>0</v>
      </c>
      <c r="CH33" s="77">
        <f t="shared" si="10"/>
        <v>0</v>
      </c>
      <c r="CI33" s="77">
        <f t="shared" si="10"/>
        <v>0</v>
      </c>
      <c r="CJ33" s="77">
        <f t="shared" si="10"/>
        <v>0</v>
      </c>
      <c r="CK33" s="77">
        <f t="shared" si="10"/>
        <v>0</v>
      </c>
      <c r="CL33" s="77">
        <f t="shared" si="10"/>
        <v>0</v>
      </c>
      <c r="CM33" s="77">
        <f t="shared" si="10"/>
        <v>0</v>
      </c>
      <c r="CN33" s="77">
        <f t="shared" si="10"/>
        <v>0</v>
      </c>
      <c r="CO33" s="77">
        <f t="shared" si="10"/>
        <v>0</v>
      </c>
      <c r="CP33" s="77">
        <f t="shared" si="10"/>
        <v>0</v>
      </c>
      <c r="CQ33" s="77">
        <f t="shared" si="10"/>
        <v>0</v>
      </c>
      <c r="CR33" s="77">
        <f t="shared" si="10"/>
        <v>0</v>
      </c>
      <c r="CS33" s="77">
        <f t="shared" si="10"/>
        <v>0</v>
      </c>
      <c r="CT33" s="77">
        <f t="shared" si="10"/>
        <v>0</v>
      </c>
      <c r="CU33" s="77">
        <f t="shared" si="10"/>
        <v>0</v>
      </c>
      <c r="CV33" s="77">
        <f t="shared" si="10"/>
        <v>0</v>
      </c>
      <c r="CW33" s="77">
        <f t="shared" si="10"/>
        <v>0</v>
      </c>
      <c r="CX33" s="77">
        <f t="shared" si="10"/>
        <v>0</v>
      </c>
      <c r="CY33" s="77">
        <f t="shared" si="10"/>
        <v>0</v>
      </c>
      <c r="CZ33" s="77">
        <f t="shared" si="10"/>
        <v>0</v>
      </c>
    </row>
    <row r="34" spans="1:104" ht="12" customHeight="1" x14ac:dyDescent="0.25">
      <c r="A34" s="48">
        <v>7</v>
      </c>
      <c r="B34" s="56"/>
      <c r="C34" s="57"/>
      <c r="D34" s="57"/>
      <c r="E34" s="57"/>
      <c r="F34" s="58"/>
      <c r="G34" s="59"/>
      <c r="H34" s="57"/>
      <c r="I34" s="57"/>
      <c r="J34" s="60"/>
      <c r="K34" s="56"/>
      <c r="L34" s="57"/>
      <c r="M34" s="57"/>
      <c r="N34" s="58"/>
      <c r="O34" s="59"/>
      <c r="P34" s="57"/>
      <c r="Q34" s="57"/>
      <c r="R34" s="57"/>
      <c r="S34" s="60"/>
      <c r="T34" s="56"/>
      <c r="U34" s="57"/>
      <c r="V34" s="57"/>
      <c r="W34" s="58"/>
      <c r="X34" s="59"/>
      <c r="Y34" s="57"/>
      <c r="Z34" s="57"/>
      <c r="AA34" s="58"/>
      <c r="AC34" s="56"/>
      <c r="AD34" s="57"/>
      <c r="AE34" s="57"/>
      <c r="AF34" s="57"/>
      <c r="AG34" s="57"/>
      <c r="AH34" s="58"/>
      <c r="BA34" s="2">
        <f t="shared" si="7"/>
        <v>0</v>
      </c>
      <c r="BB34" s="2">
        <f t="shared" si="8"/>
        <v>0</v>
      </c>
      <c r="BC34" s="2">
        <f t="shared" si="8"/>
        <v>0</v>
      </c>
      <c r="BD34" s="2">
        <f t="shared" si="8"/>
        <v>0</v>
      </c>
      <c r="BE34" s="2">
        <f t="shared" si="8"/>
        <v>0</v>
      </c>
      <c r="BF34" s="2">
        <f t="shared" si="8"/>
        <v>0</v>
      </c>
      <c r="BG34" s="2">
        <f t="shared" si="8"/>
        <v>0</v>
      </c>
      <c r="BH34" s="2">
        <f t="shared" si="8"/>
        <v>0</v>
      </c>
      <c r="BI34" s="2">
        <f t="shared" si="8"/>
        <v>0</v>
      </c>
      <c r="BJ34" s="2">
        <f t="shared" si="8"/>
        <v>0</v>
      </c>
      <c r="BK34" s="2">
        <f t="shared" si="8"/>
        <v>0</v>
      </c>
      <c r="BL34" s="2">
        <f t="shared" si="8"/>
        <v>0</v>
      </c>
      <c r="BM34" s="2">
        <f t="shared" si="8"/>
        <v>0</v>
      </c>
      <c r="BN34" s="2">
        <f t="shared" si="8"/>
        <v>0</v>
      </c>
      <c r="BO34" s="2">
        <f t="shared" si="8"/>
        <v>0</v>
      </c>
      <c r="BP34" s="2">
        <f t="shared" si="8"/>
        <v>0</v>
      </c>
      <c r="BQ34" s="2">
        <f t="shared" si="8"/>
        <v>0</v>
      </c>
      <c r="BR34" s="2">
        <f t="shared" si="8"/>
        <v>0</v>
      </c>
      <c r="BS34" s="2">
        <f t="shared" si="8"/>
        <v>0</v>
      </c>
      <c r="BT34" s="2">
        <f t="shared" si="8"/>
        <v>0</v>
      </c>
      <c r="BU34" s="2">
        <f t="shared" si="8"/>
        <v>0</v>
      </c>
      <c r="BV34" s="2">
        <f t="shared" si="8"/>
        <v>0</v>
      </c>
      <c r="BW34" s="2">
        <f t="shared" si="8"/>
        <v>0</v>
      </c>
      <c r="BX34" s="2">
        <f t="shared" si="8"/>
        <v>0</v>
      </c>
      <c r="BY34" s="2">
        <f t="shared" si="8"/>
        <v>0</v>
      </c>
      <c r="BZ34" s="2">
        <f t="shared" si="8"/>
        <v>0</v>
      </c>
      <c r="CA34" s="77">
        <f t="shared" si="9"/>
        <v>0</v>
      </c>
      <c r="CB34" s="77">
        <f t="shared" si="10"/>
        <v>0</v>
      </c>
      <c r="CC34" s="77">
        <f t="shared" si="10"/>
        <v>0</v>
      </c>
      <c r="CD34" s="77">
        <f t="shared" si="10"/>
        <v>0</v>
      </c>
      <c r="CE34" s="77">
        <f t="shared" si="10"/>
        <v>0</v>
      </c>
      <c r="CF34" s="77">
        <f t="shared" si="10"/>
        <v>0</v>
      </c>
      <c r="CG34" s="77">
        <f t="shared" si="10"/>
        <v>0</v>
      </c>
      <c r="CH34" s="77">
        <f t="shared" si="10"/>
        <v>0</v>
      </c>
      <c r="CI34" s="77">
        <f t="shared" si="10"/>
        <v>0</v>
      </c>
      <c r="CJ34" s="77">
        <f t="shared" si="10"/>
        <v>0</v>
      </c>
      <c r="CK34" s="77">
        <f t="shared" si="10"/>
        <v>0</v>
      </c>
      <c r="CL34" s="77">
        <f t="shared" si="10"/>
        <v>0</v>
      </c>
      <c r="CM34" s="77">
        <f t="shared" si="10"/>
        <v>0</v>
      </c>
      <c r="CN34" s="77">
        <f t="shared" si="10"/>
        <v>0</v>
      </c>
      <c r="CO34" s="77">
        <f t="shared" si="10"/>
        <v>0</v>
      </c>
      <c r="CP34" s="77">
        <f t="shared" si="10"/>
        <v>0</v>
      </c>
      <c r="CQ34" s="77">
        <f t="shared" si="10"/>
        <v>0</v>
      </c>
      <c r="CR34" s="77">
        <f t="shared" si="10"/>
        <v>0</v>
      </c>
      <c r="CS34" s="77">
        <f t="shared" si="10"/>
        <v>0</v>
      </c>
      <c r="CT34" s="77">
        <f t="shared" si="10"/>
        <v>0</v>
      </c>
      <c r="CU34" s="77">
        <f t="shared" si="10"/>
        <v>0</v>
      </c>
      <c r="CV34" s="77">
        <f t="shared" si="10"/>
        <v>0</v>
      </c>
      <c r="CW34" s="77">
        <f t="shared" si="10"/>
        <v>0</v>
      </c>
      <c r="CX34" s="77">
        <f t="shared" si="10"/>
        <v>0</v>
      </c>
      <c r="CY34" s="77">
        <f t="shared" si="10"/>
        <v>0</v>
      </c>
      <c r="CZ34" s="77">
        <f t="shared" si="10"/>
        <v>0</v>
      </c>
    </row>
    <row r="35" spans="1:104" ht="12" customHeight="1" thickBot="1" x14ac:dyDescent="0.3">
      <c r="A35" s="49">
        <v>8</v>
      </c>
      <c r="B35" s="61"/>
      <c r="C35" s="62"/>
      <c r="D35" s="62"/>
      <c r="E35" s="62"/>
      <c r="F35" s="63"/>
      <c r="G35" s="64"/>
      <c r="H35" s="62"/>
      <c r="I35" s="62"/>
      <c r="J35" s="65"/>
      <c r="K35" s="61"/>
      <c r="L35" s="62"/>
      <c r="M35" s="62"/>
      <c r="N35" s="63"/>
      <c r="O35" s="64"/>
      <c r="P35" s="62"/>
      <c r="Q35" s="62"/>
      <c r="R35" s="62"/>
      <c r="S35" s="65"/>
      <c r="T35" s="61"/>
      <c r="U35" s="62"/>
      <c r="V35" s="62"/>
      <c r="W35" s="63"/>
      <c r="X35" s="64"/>
      <c r="Y35" s="62"/>
      <c r="Z35" s="62"/>
      <c r="AA35" s="63"/>
      <c r="AC35" s="61"/>
      <c r="AD35" s="62"/>
      <c r="AE35" s="62"/>
      <c r="AF35" s="62"/>
      <c r="AG35" s="62"/>
      <c r="AH35" s="63"/>
      <c r="BA35" s="2">
        <f t="shared" si="7"/>
        <v>0</v>
      </c>
      <c r="BB35" s="2">
        <f t="shared" si="8"/>
        <v>0</v>
      </c>
      <c r="BC35" s="2">
        <f t="shared" si="8"/>
        <v>0</v>
      </c>
      <c r="BD35" s="2">
        <f t="shared" si="8"/>
        <v>0</v>
      </c>
      <c r="BE35" s="2">
        <f t="shared" si="8"/>
        <v>0</v>
      </c>
      <c r="BF35" s="2">
        <f t="shared" si="8"/>
        <v>0</v>
      </c>
      <c r="BG35" s="2">
        <f t="shared" si="8"/>
        <v>0</v>
      </c>
      <c r="BH35" s="2">
        <f t="shared" si="8"/>
        <v>0</v>
      </c>
      <c r="BI35" s="2">
        <f t="shared" si="8"/>
        <v>0</v>
      </c>
      <c r="BJ35" s="2">
        <f t="shared" si="8"/>
        <v>0</v>
      </c>
      <c r="BK35" s="2">
        <f t="shared" si="8"/>
        <v>0</v>
      </c>
      <c r="BL35" s="2">
        <f t="shared" si="8"/>
        <v>0</v>
      </c>
      <c r="BM35" s="2">
        <f t="shared" si="8"/>
        <v>0</v>
      </c>
      <c r="BN35" s="2">
        <f t="shared" si="8"/>
        <v>0</v>
      </c>
      <c r="BO35" s="2">
        <f t="shared" si="8"/>
        <v>0</v>
      </c>
      <c r="BP35" s="2">
        <f t="shared" si="8"/>
        <v>0</v>
      </c>
      <c r="BQ35" s="2">
        <f t="shared" si="8"/>
        <v>0</v>
      </c>
      <c r="BR35" s="2">
        <f t="shared" si="8"/>
        <v>0</v>
      </c>
      <c r="BS35" s="2">
        <f t="shared" si="8"/>
        <v>0</v>
      </c>
      <c r="BT35" s="2">
        <f t="shared" si="8"/>
        <v>0</v>
      </c>
      <c r="BU35" s="2">
        <f t="shared" si="8"/>
        <v>0</v>
      </c>
      <c r="BV35" s="2">
        <f t="shared" si="8"/>
        <v>0</v>
      </c>
      <c r="BW35" s="2">
        <f t="shared" si="8"/>
        <v>0</v>
      </c>
      <c r="BX35" s="2">
        <f t="shared" si="8"/>
        <v>0</v>
      </c>
      <c r="BY35" s="2">
        <f t="shared" si="8"/>
        <v>0</v>
      </c>
      <c r="BZ35" s="2">
        <f t="shared" si="8"/>
        <v>0</v>
      </c>
      <c r="CA35" s="77">
        <f t="shared" si="9"/>
        <v>0</v>
      </c>
      <c r="CB35" s="77">
        <f t="shared" si="10"/>
        <v>0</v>
      </c>
      <c r="CC35" s="77">
        <f t="shared" si="10"/>
        <v>0</v>
      </c>
      <c r="CD35" s="77">
        <f t="shared" si="10"/>
        <v>0</v>
      </c>
      <c r="CE35" s="77">
        <f t="shared" si="10"/>
        <v>0</v>
      </c>
      <c r="CF35" s="77">
        <f t="shared" si="10"/>
        <v>0</v>
      </c>
      <c r="CG35" s="77">
        <f t="shared" si="10"/>
        <v>0</v>
      </c>
      <c r="CH35" s="77">
        <f t="shared" si="10"/>
        <v>0</v>
      </c>
      <c r="CI35" s="77">
        <f t="shared" si="10"/>
        <v>0</v>
      </c>
      <c r="CJ35" s="77">
        <f t="shared" si="10"/>
        <v>0</v>
      </c>
      <c r="CK35" s="77">
        <f t="shared" si="10"/>
        <v>0</v>
      </c>
      <c r="CL35" s="77">
        <f t="shared" si="10"/>
        <v>0</v>
      </c>
      <c r="CM35" s="77">
        <f t="shared" si="10"/>
        <v>0</v>
      </c>
      <c r="CN35" s="77">
        <f t="shared" si="10"/>
        <v>0</v>
      </c>
      <c r="CO35" s="77">
        <f t="shared" si="10"/>
        <v>0</v>
      </c>
      <c r="CP35" s="77">
        <f t="shared" si="10"/>
        <v>0</v>
      </c>
      <c r="CQ35" s="77">
        <f t="shared" si="10"/>
        <v>0</v>
      </c>
      <c r="CR35" s="77">
        <f t="shared" si="10"/>
        <v>0</v>
      </c>
      <c r="CS35" s="77">
        <f t="shared" si="10"/>
        <v>0</v>
      </c>
      <c r="CT35" s="77">
        <f t="shared" si="10"/>
        <v>0</v>
      </c>
      <c r="CU35" s="77">
        <f t="shared" si="10"/>
        <v>0</v>
      </c>
      <c r="CV35" s="77">
        <f t="shared" si="10"/>
        <v>0</v>
      </c>
      <c r="CW35" s="77">
        <f t="shared" si="10"/>
        <v>0</v>
      </c>
      <c r="CX35" s="77">
        <f t="shared" si="10"/>
        <v>0</v>
      </c>
      <c r="CY35" s="77">
        <f t="shared" si="10"/>
        <v>0</v>
      </c>
      <c r="CZ35" s="77">
        <f t="shared" si="10"/>
        <v>0</v>
      </c>
    </row>
    <row r="37" spans="1:104" ht="13.5" thickBot="1" x14ac:dyDescent="0.35">
      <c r="A37" s="221" t="s">
        <v>110</v>
      </c>
      <c r="B37" s="222"/>
      <c r="C37" s="222"/>
      <c r="D37" s="222"/>
      <c r="E37" s="222"/>
      <c r="F37" s="222"/>
      <c r="G37" s="222"/>
      <c r="H37" s="222"/>
      <c r="I37" s="222"/>
      <c r="J37" s="222"/>
      <c r="K37" s="222"/>
      <c r="L37" s="222"/>
      <c r="M37" s="222"/>
      <c r="N37" s="222"/>
      <c r="O37" s="222"/>
      <c r="P37" s="222"/>
      <c r="Q37" s="222"/>
      <c r="R37" s="222"/>
      <c r="S37" s="222"/>
      <c r="T37" s="222"/>
      <c r="U37" s="222"/>
      <c r="V37" s="222"/>
      <c r="W37" s="222"/>
      <c r="X37" s="222"/>
      <c r="Y37" s="222"/>
      <c r="Z37" s="222"/>
      <c r="AA37" s="222"/>
      <c r="AB37" s="222"/>
      <c r="AC37" s="67"/>
      <c r="AD37" s="67"/>
      <c r="AE37" s="67"/>
    </row>
    <row r="38" spans="1:104" ht="13.5" thickBot="1" x14ac:dyDescent="0.3">
      <c r="A38" s="265" t="str">
        <f>"Metric #1 : " &amp; B6</f>
        <v xml:space="preserve">Metric #1 : </v>
      </c>
      <c r="B38" s="266"/>
      <c r="C38" s="266"/>
      <c r="D38" s="266"/>
      <c r="E38" s="266"/>
      <c r="F38" s="266"/>
      <c r="G38" s="267"/>
      <c r="H38" s="265" t="str">
        <f>"Metric #2 : " &amp; B7</f>
        <v xml:space="preserve">Metric #2 : </v>
      </c>
      <c r="I38" s="266"/>
      <c r="J38" s="266"/>
      <c r="K38" s="266"/>
      <c r="L38" s="266"/>
      <c r="M38" s="266"/>
      <c r="N38" s="267"/>
      <c r="O38" s="265" t="str">
        <f>"Metric #3 : " &amp; B8</f>
        <v xml:space="preserve">Metric #3 : </v>
      </c>
      <c r="P38" s="266"/>
      <c r="Q38" s="266"/>
      <c r="R38" s="266"/>
      <c r="S38" s="266"/>
      <c r="T38" s="266"/>
      <c r="U38" s="267"/>
      <c r="V38" s="265" t="str">
        <f>"Metric #4 : " &amp; B9</f>
        <v xml:space="preserve">Metric #4 : </v>
      </c>
      <c r="W38" s="266"/>
      <c r="X38" s="266"/>
      <c r="Y38" s="266"/>
      <c r="Z38" s="266"/>
      <c r="AA38" s="266"/>
      <c r="AB38" s="267"/>
    </row>
    <row r="39" spans="1:104" x14ac:dyDescent="0.25">
      <c r="A39" s="68"/>
      <c r="B39" s="69"/>
      <c r="C39" s="69"/>
      <c r="D39" s="69"/>
      <c r="E39" s="69"/>
      <c r="F39" s="69"/>
      <c r="G39" s="70"/>
      <c r="H39" s="68"/>
      <c r="I39" s="69"/>
      <c r="J39" s="69"/>
      <c r="K39" s="69"/>
      <c r="L39" s="69"/>
      <c r="M39" s="69"/>
      <c r="N39" s="70"/>
      <c r="O39" s="68"/>
      <c r="P39" s="69"/>
      <c r="Q39" s="69"/>
      <c r="R39" s="69"/>
      <c r="S39" s="69"/>
      <c r="T39" s="69"/>
      <c r="U39" s="70"/>
      <c r="V39" s="68"/>
      <c r="W39" s="69"/>
      <c r="X39" s="69"/>
      <c r="Y39" s="69"/>
      <c r="Z39" s="69"/>
      <c r="AA39" s="69"/>
      <c r="AB39" s="70"/>
    </row>
    <row r="40" spans="1:104" x14ac:dyDescent="0.25">
      <c r="A40" s="71"/>
      <c r="G40" s="72"/>
      <c r="H40" s="71"/>
      <c r="N40" s="72"/>
      <c r="O40" s="71"/>
      <c r="U40" s="72"/>
      <c r="V40" s="71"/>
      <c r="AB40" s="72"/>
    </row>
    <row r="41" spans="1:104" x14ac:dyDescent="0.25">
      <c r="A41" s="71"/>
      <c r="G41" s="72"/>
      <c r="H41" s="71"/>
      <c r="N41" s="72"/>
      <c r="O41" s="71"/>
      <c r="U41" s="72"/>
      <c r="V41" s="71"/>
      <c r="AB41" s="72"/>
    </row>
    <row r="42" spans="1:104" x14ac:dyDescent="0.25">
      <c r="A42" s="71"/>
      <c r="G42" s="72"/>
      <c r="H42" s="71"/>
      <c r="N42" s="72"/>
      <c r="O42" s="71"/>
      <c r="U42" s="72"/>
      <c r="V42" s="71"/>
      <c r="AB42" s="72"/>
    </row>
    <row r="43" spans="1:104" x14ac:dyDescent="0.25">
      <c r="A43" s="71"/>
      <c r="G43" s="72"/>
      <c r="H43" s="71"/>
      <c r="N43" s="72"/>
      <c r="O43" s="71"/>
      <c r="U43" s="72"/>
      <c r="V43" s="71"/>
      <c r="AB43" s="72"/>
    </row>
    <row r="44" spans="1:104" x14ac:dyDescent="0.25">
      <c r="A44" s="71"/>
      <c r="G44" s="72"/>
      <c r="H44" s="71"/>
      <c r="N44" s="72"/>
      <c r="O44" s="71"/>
      <c r="U44" s="72"/>
      <c r="V44" s="71"/>
      <c r="AB44" s="72"/>
    </row>
    <row r="45" spans="1:104" x14ac:dyDescent="0.25">
      <c r="A45" s="71"/>
      <c r="G45" s="72"/>
      <c r="H45" s="71"/>
      <c r="N45" s="72"/>
      <c r="O45" s="71"/>
      <c r="U45" s="72"/>
      <c r="V45" s="71"/>
      <c r="AB45" s="72"/>
    </row>
    <row r="46" spans="1:104" x14ac:dyDescent="0.25">
      <c r="A46" s="71"/>
      <c r="G46" s="72"/>
      <c r="H46" s="71"/>
      <c r="N46" s="72"/>
      <c r="O46" s="71"/>
      <c r="U46" s="72"/>
      <c r="V46" s="71"/>
      <c r="AB46" s="72"/>
    </row>
    <row r="47" spans="1:104" x14ac:dyDescent="0.25">
      <c r="A47" s="71"/>
      <c r="G47" s="72"/>
      <c r="H47" s="71"/>
      <c r="N47" s="72"/>
      <c r="O47" s="71"/>
      <c r="U47" s="72"/>
      <c r="V47" s="71"/>
      <c r="AB47" s="72"/>
    </row>
    <row r="48" spans="1:104" x14ac:dyDescent="0.25">
      <c r="A48" s="71"/>
      <c r="G48" s="72"/>
      <c r="H48" s="71"/>
      <c r="N48" s="72"/>
      <c r="O48" s="71"/>
      <c r="U48" s="72"/>
      <c r="V48" s="71"/>
      <c r="AB48" s="72"/>
    </row>
    <row r="49" spans="1:28" x14ac:dyDescent="0.25">
      <c r="A49" s="71"/>
      <c r="G49" s="72"/>
      <c r="H49" s="71"/>
      <c r="N49" s="72"/>
      <c r="O49" s="71"/>
      <c r="U49" s="72"/>
      <c r="V49" s="71"/>
      <c r="AB49" s="72"/>
    </row>
    <row r="50" spans="1:28" ht="13" thickBot="1" x14ac:dyDescent="0.3">
      <c r="A50" s="73"/>
      <c r="B50" s="74"/>
      <c r="C50" s="74"/>
      <c r="D50" s="74"/>
      <c r="E50" s="74"/>
      <c r="F50" s="74"/>
      <c r="G50" s="75"/>
      <c r="H50" s="73"/>
      <c r="I50" s="74"/>
      <c r="J50" s="74"/>
      <c r="K50" s="74"/>
      <c r="L50" s="74"/>
      <c r="M50" s="74"/>
      <c r="N50" s="75"/>
      <c r="O50" s="73"/>
      <c r="P50" s="74"/>
      <c r="Q50" s="74"/>
      <c r="R50" s="74"/>
      <c r="S50" s="74"/>
      <c r="T50" s="74"/>
      <c r="U50" s="75"/>
      <c r="V50" s="73"/>
      <c r="W50" s="74"/>
      <c r="X50" s="74"/>
      <c r="Y50" s="74"/>
      <c r="Z50" s="74"/>
      <c r="AA50" s="74"/>
      <c r="AB50" s="75"/>
    </row>
    <row r="51" spans="1:28" ht="13.5" thickBot="1" x14ac:dyDescent="0.3">
      <c r="A51" s="265" t="str">
        <f>"Metric #5 : " &amp; B10</f>
        <v xml:space="preserve">Metric #5 : </v>
      </c>
      <c r="B51" s="266"/>
      <c r="C51" s="266"/>
      <c r="D51" s="266"/>
      <c r="E51" s="266"/>
      <c r="F51" s="266"/>
      <c r="G51" s="267"/>
      <c r="H51" s="265" t="str">
        <f>"Metric #6 : " &amp; B11</f>
        <v xml:space="preserve">Metric #6 : </v>
      </c>
      <c r="I51" s="266"/>
      <c r="J51" s="266"/>
      <c r="K51" s="266"/>
      <c r="L51" s="266"/>
      <c r="M51" s="266"/>
      <c r="N51" s="267"/>
      <c r="O51" s="265" t="str">
        <f>"Metric #7 : " &amp; B12</f>
        <v xml:space="preserve">Metric #7 : </v>
      </c>
      <c r="P51" s="266"/>
      <c r="Q51" s="266"/>
      <c r="R51" s="266"/>
      <c r="S51" s="266"/>
      <c r="T51" s="266"/>
      <c r="U51" s="267"/>
      <c r="V51" s="265" t="str">
        <f>"Metric #8 : " &amp; B13</f>
        <v xml:space="preserve">Metric #8 : </v>
      </c>
      <c r="W51" s="266"/>
      <c r="X51" s="266"/>
      <c r="Y51" s="266"/>
      <c r="Z51" s="266"/>
      <c r="AA51" s="266"/>
      <c r="AB51" s="267"/>
    </row>
    <row r="52" spans="1:28" x14ac:dyDescent="0.25">
      <c r="A52" s="68"/>
      <c r="B52" s="69"/>
      <c r="C52" s="69"/>
      <c r="D52" s="69"/>
      <c r="E52" s="69"/>
      <c r="F52" s="69"/>
      <c r="G52" s="70"/>
      <c r="H52" s="68"/>
      <c r="I52" s="69"/>
      <c r="J52" s="69"/>
      <c r="K52" s="69"/>
      <c r="L52" s="69"/>
      <c r="M52" s="69"/>
      <c r="N52" s="70"/>
      <c r="O52" s="68"/>
      <c r="P52" s="69"/>
      <c r="Q52" s="69"/>
      <c r="R52" s="69"/>
      <c r="S52" s="69"/>
      <c r="T52" s="69"/>
      <c r="U52" s="70"/>
      <c r="V52" s="68"/>
      <c r="W52" s="69"/>
      <c r="X52" s="69"/>
      <c r="Y52" s="69"/>
      <c r="Z52" s="69"/>
      <c r="AA52" s="69"/>
      <c r="AB52" s="70"/>
    </row>
    <row r="53" spans="1:28" x14ac:dyDescent="0.25">
      <c r="A53" s="71"/>
      <c r="G53" s="72"/>
      <c r="H53" s="71"/>
      <c r="N53" s="72"/>
      <c r="O53" s="71"/>
      <c r="U53" s="72"/>
      <c r="V53" s="71"/>
      <c r="AB53" s="72"/>
    </row>
    <row r="54" spans="1:28" x14ac:dyDescent="0.25">
      <c r="A54" s="71"/>
      <c r="G54" s="72"/>
      <c r="H54" s="71"/>
      <c r="N54" s="72"/>
      <c r="O54" s="71"/>
      <c r="U54" s="72"/>
      <c r="V54" s="71"/>
      <c r="AB54" s="72"/>
    </row>
    <row r="55" spans="1:28" x14ac:dyDescent="0.25">
      <c r="A55" s="71"/>
      <c r="G55" s="72"/>
      <c r="H55" s="71"/>
      <c r="N55" s="72"/>
      <c r="O55" s="71"/>
      <c r="U55" s="72"/>
      <c r="V55" s="71"/>
      <c r="AB55" s="72"/>
    </row>
    <row r="56" spans="1:28" x14ac:dyDescent="0.25">
      <c r="A56" s="71"/>
      <c r="G56" s="72"/>
      <c r="H56" s="71"/>
      <c r="N56" s="72"/>
      <c r="O56" s="71"/>
      <c r="U56" s="72"/>
      <c r="V56" s="71"/>
      <c r="AB56" s="72"/>
    </row>
    <row r="57" spans="1:28" x14ac:dyDescent="0.25">
      <c r="A57" s="71"/>
      <c r="G57" s="72"/>
      <c r="H57" s="71"/>
      <c r="N57" s="72"/>
      <c r="O57" s="71"/>
      <c r="U57" s="72"/>
      <c r="V57" s="71"/>
      <c r="AB57" s="72"/>
    </row>
    <row r="58" spans="1:28" x14ac:dyDescent="0.25">
      <c r="A58" s="71"/>
      <c r="G58" s="72"/>
      <c r="H58" s="71"/>
      <c r="N58" s="72"/>
      <c r="O58" s="71"/>
      <c r="U58" s="72"/>
      <c r="V58" s="71"/>
      <c r="AB58" s="72"/>
    </row>
    <row r="59" spans="1:28" x14ac:dyDescent="0.25">
      <c r="A59" s="71"/>
      <c r="G59" s="72"/>
      <c r="H59" s="71"/>
      <c r="N59" s="72"/>
      <c r="O59" s="71"/>
      <c r="U59" s="72"/>
      <c r="V59" s="71"/>
      <c r="AB59" s="72"/>
    </row>
    <row r="60" spans="1:28" x14ac:dyDescent="0.25">
      <c r="A60" s="71"/>
      <c r="G60" s="72"/>
      <c r="H60" s="71"/>
      <c r="N60" s="72"/>
      <c r="O60" s="71"/>
      <c r="U60" s="72"/>
      <c r="V60" s="71"/>
      <c r="AB60" s="72"/>
    </row>
    <row r="61" spans="1:28" x14ac:dyDescent="0.25">
      <c r="A61" s="71"/>
      <c r="G61" s="72"/>
      <c r="H61" s="71"/>
      <c r="N61" s="72"/>
      <c r="O61" s="71"/>
      <c r="U61" s="72"/>
      <c r="V61" s="71"/>
      <c r="AB61" s="72"/>
    </row>
    <row r="62" spans="1:28" x14ac:dyDescent="0.25">
      <c r="A62" s="71"/>
      <c r="G62" s="72"/>
      <c r="H62" s="71"/>
      <c r="N62" s="72"/>
      <c r="O62" s="71"/>
      <c r="U62" s="72"/>
      <c r="V62" s="71"/>
      <c r="AB62" s="72"/>
    </row>
    <row r="63" spans="1:28" ht="13" thickBot="1" x14ac:dyDescent="0.3">
      <c r="A63" s="73"/>
      <c r="B63" s="74"/>
      <c r="C63" s="74"/>
      <c r="D63" s="74"/>
      <c r="E63" s="74"/>
      <c r="F63" s="74"/>
      <c r="G63" s="75"/>
      <c r="H63" s="73"/>
      <c r="I63" s="74"/>
      <c r="J63" s="74"/>
      <c r="K63" s="74"/>
      <c r="L63" s="74"/>
      <c r="M63" s="74"/>
      <c r="N63" s="75"/>
      <c r="O63" s="73"/>
      <c r="P63" s="74"/>
      <c r="Q63" s="74"/>
      <c r="R63" s="74"/>
      <c r="S63" s="74"/>
      <c r="T63" s="74"/>
      <c r="U63" s="75"/>
      <c r="V63" s="73"/>
      <c r="W63" s="74"/>
      <c r="X63" s="74"/>
      <c r="Y63" s="74"/>
      <c r="Z63" s="74"/>
      <c r="AA63" s="74"/>
      <c r="AB63" s="75"/>
    </row>
  </sheetData>
  <sheetProtection formatCells="0" selectLockedCells="1"/>
  <mergeCells count="107">
    <mergeCell ref="A51:G51"/>
    <mergeCell ref="H51:N51"/>
    <mergeCell ref="O51:U51"/>
    <mergeCell ref="V51:AB51"/>
    <mergeCell ref="A38:G38"/>
    <mergeCell ref="H38:N38"/>
    <mergeCell ref="O38:U38"/>
    <mergeCell ref="V38:AB38"/>
    <mergeCell ref="V5:W5"/>
    <mergeCell ref="V6:W6"/>
    <mergeCell ref="B9:D9"/>
    <mergeCell ref="B10:D10"/>
    <mergeCell ref="B11:D11"/>
    <mergeCell ref="B12:D12"/>
    <mergeCell ref="B5:D5"/>
    <mergeCell ref="B6:D6"/>
    <mergeCell ref="B7:D7"/>
    <mergeCell ref="B8:D8"/>
    <mergeCell ref="A37:AB37"/>
    <mergeCell ref="AB12:AE12"/>
    <mergeCell ref="AB13:AE13"/>
    <mergeCell ref="B13:D13"/>
    <mergeCell ref="X12:Y12"/>
    <mergeCell ref="V12:W12"/>
    <mergeCell ref="A1:AE2"/>
    <mergeCell ref="AB6:AE6"/>
    <mergeCell ref="AB7:AE7"/>
    <mergeCell ref="AB8:AE8"/>
    <mergeCell ref="AB5:AE5"/>
    <mergeCell ref="R8:S8"/>
    <mergeCell ref="Z8:AA8"/>
    <mergeCell ref="R5:S5"/>
    <mergeCell ref="R6:S6"/>
    <mergeCell ref="R7:S7"/>
    <mergeCell ref="E5:Q5"/>
    <mergeCell ref="E6:Q6"/>
    <mergeCell ref="E7:Q7"/>
    <mergeCell ref="E8:Q8"/>
    <mergeCell ref="Z5:AA5"/>
    <mergeCell ref="Z6:AA6"/>
    <mergeCell ref="Z7:AA7"/>
    <mergeCell ref="T8:U8"/>
    <mergeCell ref="T5:U5"/>
    <mergeCell ref="T6:U6"/>
    <mergeCell ref="T7:U7"/>
    <mergeCell ref="V8:W8"/>
    <mergeCell ref="X5:Y5"/>
    <mergeCell ref="X6:Y6"/>
    <mergeCell ref="V7:W7"/>
    <mergeCell ref="AF5:AH5"/>
    <mergeCell ref="AC16:AH16"/>
    <mergeCell ref="AC26:AH26"/>
    <mergeCell ref="A15:AH15"/>
    <mergeCell ref="AF12:AH12"/>
    <mergeCell ref="AF13:AH13"/>
    <mergeCell ref="E12:Q12"/>
    <mergeCell ref="E13:Q13"/>
    <mergeCell ref="R13:S13"/>
    <mergeCell ref="Z12:AA12"/>
    <mergeCell ref="T10:U10"/>
    <mergeCell ref="T11:U11"/>
    <mergeCell ref="V9:W9"/>
    <mergeCell ref="X7:Y7"/>
    <mergeCell ref="X8:Y8"/>
    <mergeCell ref="X9:Y9"/>
    <mergeCell ref="V13:W13"/>
    <mergeCell ref="K16:N16"/>
    <mergeCell ref="O16:R16"/>
    <mergeCell ref="S16:W16"/>
    <mergeCell ref="Z13:AA13"/>
    <mergeCell ref="T12:U12"/>
    <mergeCell ref="R12:S12"/>
    <mergeCell ref="B26:F26"/>
    <mergeCell ref="G26:J26"/>
    <mergeCell ref="K26:N26"/>
    <mergeCell ref="O26:S26"/>
    <mergeCell ref="T26:W26"/>
    <mergeCell ref="X26:AA26"/>
    <mergeCell ref="B16:F16"/>
    <mergeCell ref="G16:J16"/>
    <mergeCell ref="X13:Y13"/>
    <mergeCell ref="X16:AA16"/>
    <mergeCell ref="T13:U13"/>
    <mergeCell ref="A4:AH4"/>
    <mergeCell ref="AF10:AH10"/>
    <mergeCell ref="AF11:AH11"/>
    <mergeCell ref="AF7:AH7"/>
    <mergeCell ref="AF8:AH8"/>
    <mergeCell ref="AF9:AH9"/>
    <mergeCell ref="AB9:AE9"/>
    <mergeCell ref="AB10:AE10"/>
    <mergeCell ref="AB11:AE11"/>
    <mergeCell ref="E11:Q11"/>
    <mergeCell ref="E9:Q9"/>
    <mergeCell ref="E10:Q10"/>
    <mergeCell ref="X10:Y10"/>
    <mergeCell ref="X11:Y11"/>
    <mergeCell ref="V10:W10"/>
    <mergeCell ref="V11:W11"/>
    <mergeCell ref="R9:S9"/>
    <mergeCell ref="R10:S10"/>
    <mergeCell ref="R11:S11"/>
    <mergeCell ref="Z9:AA9"/>
    <mergeCell ref="Z10:AA10"/>
    <mergeCell ref="Z11:AA11"/>
    <mergeCell ref="T9:U9"/>
    <mergeCell ref="AF6:AH6"/>
  </mergeCells>
  <phoneticPr fontId="9" type="noConversion"/>
  <dataValidations count="3">
    <dataValidation type="list" allowBlank="1" showInputMessage="1" showErrorMessage="1" sqref="Y6:Y13 W7:W13" xr:uid="{00000000-0002-0000-0200-000000000000}">
      <formula1>"Weekly, Monthly, Quaterly"</formula1>
    </dataValidation>
    <dataValidation type="list" allowBlank="1" showInputMessage="1" showErrorMessage="1" sqref="T6:U13" xr:uid="{00000000-0002-0000-0200-000001000000}">
      <formula1>"Weekly, Monthly, Quarterly"</formula1>
    </dataValidation>
    <dataValidation showInputMessage="1" sqref="V6:W6" xr:uid="{00000000-0002-0000-0200-000002000000}"/>
  </dataValidations>
  <pageMargins left="0.75" right="0.75" top="1" bottom="1" header="0.5" footer="0.5"/>
  <pageSetup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W28"/>
  <sheetViews>
    <sheetView showGridLines="0" zoomScale="90" workbookViewId="0">
      <selection activeCell="C8" sqref="C8"/>
    </sheetView>
  </sheetViews>
  <sheetFormatPr baseColWidth="10" defaultColWidth="9.1796875" defaultRowHeight="12.5" x14ac:dyDescent="0.25"/>
  <cols>
    <col min="1" max="1" width="2.81640625" customWidth="1"/>
    <col min="2" max="2" width="27.81640625" customWidth="1"/>
    <col min="3" max="3" width="5.453125" customWidth="1"/>
    <col min="4" max="4" width="1.81640625" customWidth="1"/>
    <col min="5" max="5" width="3" customWidth="1"/>
    <col min="6" max="6" width="28.1796875" customWidth="1"/>
    <col min="7" max="7" width="7.1796875" customWidth="1"/>
    <col min="8" max="8" width="1.54296875" customWidth="1"/>
    <col min="9" max="9" width="2.1796875" customWidth="1"/>
    <col min="10" max="10" width="5.1796875" customWidth="1"/>
    <col min="11" max="11" width="27" customWidth="1"/>
    <col min="12" max="12" width="5.453125" customWidth="1"/>
    <col min="13" max="13" width="1.81640625" customWidth="1"/>
    <col min="14" max="14" width="2.1796875" customWidth="1"/>
    <col min="15" max="15" width="3.54296875" customWidth="1"/>
    <col min="16" max="16" width="21.81640625" customWidth="1"/>
    <col min="17" max="17" width="5.453125" customWidth="1"/>
    <col min="18" max="18" width="1.81640625" customWidth="1"/>
    <col min="19" max="19" width="2.453125" customWidth="1"/>
    <col min="20" max="20" width="5" customWidth="1"/>
    <col min="21" max="21" width="24" customWidth="1"/>
    <col min="22" max="22" width="5.453125" customWidth="1"/>
    <col min="23" max="23" width="1.81640625" customWidth="1"/>
  </cols>
  <sheetData>
    <row r="1" spans="2:23" ht="18" x14ac:dyDescent="0.4">
      <c r="B1" s="88" t="s">
        <v>129</v>
      </c>
      <c r="C1" s="88"/>
    </row>
    <row r="3" spans="2:23" ht="15.5" x14ac:dyDescent="0.35">
      <c r="B3" s="89" t="s">
        <v>124</v>
      </c>
      <c r="C3" s="90"/>
      <c r="D3" s="91"/>
      <c r="F3" s="89" t="s">
        <v>125</v>
      </c>
      <c r="G3" s="90"/>
      <c r="H3" s="91"/>
      <c r="J3" s="315" t="s">
        <v>126</v>
      </c>
      <c r="K3" s="316"/>
      <c r="L3" s="90"/>
      <c r="M3" s="91"/>
      <c r="O3" s="307" t="s">
        <v>127</v>
      </c>
      <c r="P3" s="308"/>
      <c r="Q3" s="90"/>
      <c r="R3" s="91"/>
      <c r="T3" s="307" t="s">
        <v>128</v>
      </c>
      <c r="U3" s="308"/>
      <c r="V3" s="90"/>
      <c r="W3" s="91"/>
    </row>
    <row r="4" spans="2:23" s="97" customFormat="1" ht="40" customHeight="1" x14ac:dyDescent="0.2">
      <c r="B4" s="93" t="s">
        <v>156</v>
      </c>
      <c r="C4" s="136">
        <v>0</v>
      </c>
      <c r="D4" s="95"/>
      <c r="E4" s="96"/>
      <c r="F4" s="130" t="s">
        <v>161</v>
      </c>
      <c r="G4" s="118">
        <v>0</v>
      </c>
      <c r="H4" s="131"/>
      <c r="J4" s="301" t="s">
        <v>167</v>
      </c>
      <c r="K4" s="302"/>
      <c r="L4" s="118">
        <v>0</v>
      </c>
      <c r="M4" s="98"/>
      <c r="O4" s="313" t="s">
        <v>173</v>
      </c>
      <c r="P4" s="314"/>
      <c r="Q4" s="118">
        <v>0</v>
      </c>
      <c r="R4" s="133"/>
      <c r="T4" s="309" t="s">
        <v>179</v>
      </c>
      <c r="U4" s="310"/>
      <c r="V4" s="118">
        <v>0</v>
      </c>
      <c r="W4" s="133"/>
    </row>
    <row r="5" spans="2:23" s="97" customFormat="1" ht="40" customHeight="1" x14ac:dyDescent="0.2">
      <c r="B5" s="93" t="s">
        <v>157</v>
      </c>
      <c r="C5" s="136">
        <v>0</v>
      </c>
      <c r="D5" s="95"/>
      <c r="E5" s="96"/>
      <c r="F5" s="93" t="s">
        <v>162</v>
      </c>
      <c r="G5" s="118">
        <v>0</v>
      </c>
      <c r="H5" s="95"/>
      <c r="J5" s="301" t="s">
        <v>168</v>
      </c>
      <c r="K5" s="302"/>
      <c r="L5" s="118">
        <v>0</v>
      </c>
      <c r="M5" s="98"/>
      <c r="O5" s="301" t="s">
        <v>174</v>
      </c>
      <c r="P5" s="302"/>
      <c r="Q5" s="118">
        <v>0</v>
      </c>
      <c r="R5" s="98"/>
      <c r="T5" s="311" t="s">
        <v>180</v>
      </c>
      <c r="U5" s="312"/>
      <c r="V5" s="118">
        <v>0</v>
      </c>
      <c r="W5" s="98"/>
    </row>
    <row r="6" spans="2:23" s="97" customFormat="1" ht="56.25" customHeight="1" x14ac:dyDescent="0.2">
      <c r="B6" s="93" t="s">
        <v>158</v>
      </c>
      <c r="C6" s="137">
        <v>0</v>
      </c>
      <c r="D6" s="95"/>
      <c r="E6" s="96"/>
      <c r="F6" s="93" t="s">
        <v>163</v>
      </c>
      <c r="G6" s="118">
        <v>0</v>
      </c>
      <c r="H6" s="95"/>
      <c r="J6" s="301" t="s">
        <v>169</v>
      </c>
      <c r="K6" s="302"/>
      <c r="L6" s="118">
        <v>0</v>
      </c>
      <c r="M6" s="98"/>
      <c r="O6" s="301" t="s">
        <v>175</v>
      </c>
      <c r="P6" s="302"/>
      <c r="Q6" s="118">
        <v>0</v>
      </c>
      <c r="R6" s="98"/>
      <c r="T6" s="311" t="s">
        <v>181</v>
      </c>
      <c r="U6" s="312"/>
      <c r="V6" s="118">
        <v>0</v>
      </c>
      <c r="W6" s="98"/>
    </row>
    <row r="7" spans="2:23" s="97" customFormat="1" ht="49.5" customHeight="1" x14ac:dyDescent="0.2">
      <c r="B7" s="93" t="s">
        <v>159</v>
      </c>
      <c r="C7" s="138">
        <v>0</v>
      </c>
      <c r="D7" s="95"/>
      <c r="E7" s="96"/>
      <c r="F7" s="93" t="s">
        <v>164</v>
      </c>
      <c r="G7" s="118">
        <v>0</v>
      </c>
      <c r="H7" s="95"/>
      <c r="J7" s="301" t="s">
        <v>170</v>
      </c>
      <c r="K7" s="302"/>
      <c r="L7" s="118">
        <v>0</v>
      </c>
      <c r="M7" s="98"/>
      <c r="O7" s="301" t="s">
        <v>176</v>
      </c>
      <c r="P7" s="302"/>
      <c r="Q7" s="118">
        <v>0</v>
      </c>
      <c r="R7" s="98"/>
      <c r="T7" s="311" t="s">
        <v>182</v>
      </c>
      <c r="U7" s="312"/>
      <c r="V7" s="118">
        <v>0</v>
      </c>
      <c r="W7" s="98"/>
    </row>
    <row r="8" spans="2:23" s="97" customFormat="1" ht="40" customHeight="1" x14ac:dyDescent="0.2">
      <c r="B8" s="93" t="s">
        <v>160</v>
      </c>
      <c r="C8" s="118">
        <v>0</v>
      </c>
      <c r="D8" s="95"/>
      <c r="E8" s="96"/>
      <c r="F8" s="93" t="s">
        <v>165</v>
      </c>
      <c r="G8" s="118">
        <v>0</v>
      </c>
      <c r="H8" s="95"/>
      <c r="J8" s="301" t="s">
        <v>171</v>
      </c>
      <c r="K8" s="302"/>
      <c r="L8" s="118">
        <v>0</v>
      </c>
      <c r="M8" s="98"/>
      <c r="O8" s="301" t="s">
        <v>177</v>
      </c>
      <c r="P8" s="302"/>
      <c r="Q8" s="125">
        <v>0</v>
      </c>
      <c r="R8" s="98"/>
      <c r="T8" s="311" t="s">
        <v>183</v>
      </c>
      <c r="U8" s="312"/>
      <c r="V8" s="118">
        <v>0</v>
      </c>
      <c r="W8" s="98"/>
    </row>
    <row r="9" spans="2:23" s="97" customFormat="1" ht="40" customHeight="1" x14ac:dyDescent="0.2">
      <c r="B9" s="93"/>
      <c r="C9" s="96"/>
      <c r="D9" s="126"/>
      <c r="E9" s="96"/>
      <c r="F9" s="93" t="s">
        <v>166</v>
      </c>
      <c r="G9" s="118">
        <v>0</v>
      </c>
      <c r="H9" s="126"/>
      <c r="J9" s="301" t="s">
        <v>172</v>
      </c>
      <c r="K9" s="302"/>
      <c r="L9" s="118">
        <v>0</v>
      </c>
      <c r="M9" s="98"/>
      <c r="O9" s="301" t="s">
        <v>178</v>
      </c>
      <c r="P9" s="302"/>
      <c r="Q9" s="118">
        <v>0</v>
      </c>
      <c r="R9" s="98"/>
      <c r="T9" s="311" t="s">
        <v>184</v>
      </c>
      <c r="U9" s="312"/>
      <c r="V9" s="125">
        <v>0</v>
      </c>
      <c r="W9" s="98"/>
    </row>
    <row r="10" spans="2:23" s="97" customFormat="1" ht="40" customHeight="1" x14ac:dyDescent="0.2">
      <c r="B10" s="93"/>
      <c r="C10" s="99"/>
      <c r="D10" s="100"/>
      <c r="E10" s="96"/>
      <c r="F10" s="94"/>
      <c r="G10" s="124"/>
      <c r="H10" s="100"/>
      <c r="J10" s="93"/>
      <c r="K10" s="128"/>
      <c r="L10" s="129"/>
      <c r="M10" s="98"/>
      <c r="O10" s="94"/>
      <c r="P10" s="135"/>
      <c r="Q10" s="124"/>
      <c r="R10" s="101"/>
      <c r="T10" s="311" t="s">
        <v>185</v>
      </c>
      <c r="U10" s="312"/>
      <c r="V10" s="125">
        <v>0</v>
      </c>
      <c r="W10" s="101"/>
    </row>
    <row r="11" spans="2:23" ht="25" customHeight="1" x14ac:dyDescent="0.4">
      <c r="B11" s="92" t="s">
        <v>130</v>
      </c>
      <c r="C11" s="275">
        <v>0</v>
      </c>
      <c r="D11" s="276"/>
      <c r="F11" s="127" t="s">
        <v>130</v>
      </c>
      <c r="G11" s="275">
        <v>0</v>
      </c>
      <c r="H11" s="276"/>
      <c r="J11" s="305" t="s">
        <v>130</v>
      </c>
      <c r="K11" s="306"/>
      <c r="L11" s="275">
        <v>0</v>
      </c>
      <c r="M11" s="276"/>
      <c r="O11" s="305" t="s">
        <v>130</v>
      </c>
      <c r="P11" s="306"/>
      <c r="Q11" s="275">
        <v>0</v>
      </c>
      <c r="R11" s="276"/>
      <c r="T11" s="132" t="s">
        <v>130</v>
      </c>
      <c r="U11" s="132"/>
      <c r="V11" s="275">
        <v>0</v>
      </c>
      <c r="W11" s="276"/>
    </row>
    <row r="12" spans="2:23" ht="25" customHeight="1" x14ac:dyDescent="0.35">
      <c r="B12" s="286" t="s">
        <v>131</v>
      </c>
      <c r="C12" s="287"/>
      <c r="D12" s="288"/>
      <c r="F12" s="277" t="s">
        <v>131</v>
      </c>
      <c r="G12" s="278"/>
      <c r="H12" s="279"/>
      <c r="J12" s="277" t="s">
        <v>131</v>
      </c>
      <c r="K12" s="278"/>
      <c r="L12" s="278"/>
      <c r="M12" s="279"/>
      <c r="O12" s="277" t="s">
        <v>131</v>
      </c>
      <c r="P12" s="278"/>
      <c r="Q12" s="278"/>
      <c r="R12" s="279"/>
      <c r="T12" s="277" t="s">
        <v>131</v>
      </c>
      <c r="U12" s="278"/>
      <c r="V12" s="278"/>
      <c r="W12" s="279"/>
    </row>
    <row r="13" spans="2:23" ht="25" customHeight="1" x14ac:dyDescent="0.25">
      <c r="B13" s="280" t="s">
        <v>132</v>
      </c>
      <c r="C13" s="281"/>
      <c r="D13" s="282"/>
      <c r="F13" s="280" t="s">
        <v>134</v>
      </c>
      <c r="G13" s="281"/>
      <c r="H13" s="282"/>
      <c r="J13" s="280" t="s">
        <v>135</v>
      </c>
      <c r="K13" s="281"/>
      <c r="L13" s="281"/>
      <c r="M13" s="282"/>
      <c r="O13" s="280" t="s">
        <v>136</v>
      </c>
      <c r="P13" s="281"/>
      <c r="Q13" s="281"/>
      <c r="R13" s="282"/>
      <c r="T13" s="280" t="s">
        <v>137</v>
      </c>
      <c r="U13" s="281"/>
      <c r="V13" s="281"/>
      <c r="W13" s="282"/>
    </row>
    <row r="14" spans="2:23" ht="25" customHeight="1" x14ac:dyDescent="0.3">
      <c r="B14" s="295"/>
      <c r="C14" s="296"/>
      <c r="D14" s="297"/>
      <c r="E14" s="102"/>
      <c r="F14" s="103" t="s">
        <v>138</v>
      </c>
      <c r="G14" s="104"/>
      <c r="H14" s="105"/>
      <c r="I14" s="102"/>
      <c r="J14" s="106"/>
      <c r="K14" s="114"/>
      <c r="L14" s="303" t="s">
        <v>148</v>
      </c>
      <c r="M14" s="304"/>
      <c r="N14" s="102"/>
      <c r="O14" s="106"/>
      <c r="P14" s="114"/>
      <c r="Q14" s="303"/>
      <c r="R14" s="304"/>
      <c r="S14" s="102"/>
      <c r="T14" s="107" t="s">
        <v>150</v>
      </c>
      <c r="U14" s="134"/>
      <c r="V14" s="270" t="s">
        <v>123</v>
      </c>
      <c r="W14" s="271"/>
    </row>
    <row r="15" spans="2:23" ht="25" customHeight="1" x14ac:dyDescent="0.3">
      <c r="B15" s="289"/>
      <c r="C15" s="290"/>
      <c r="D15" s="291"/>
      <c r="E15" s="102"/>
      <c r="F15" s="289"/>
      <c r="G15" s="290"/>
      <c r="H15" s="291"/>
      <c r="I15" s="102"/>
      <c r="J15" s="107" t="s">
        <v>155</v>
      </c>
      <c r="K15" s="134" t="s">
        <v>32</v>
      </c>
      <c r="L15" s="270" t="s">
        <v>149</v>
      </c>
      <c r="M15" s="271"/>
      <c r="N15" s="102"/>
      <c r="O15" s="107" t="s">
        <v>155</v>
      </c>
      <c r="P15" s="134" t="s">
        <v>32</v>
      </c>
      <c r="Q15" s="270" t="s">
        <v>151</v>
      </c>
      <c r="R15" s="271"/>
      <c r="S15" s="102"/>
      <c r="T15" s="110" t="s">
        <v>141</v>
      </c>
      <c r="U15" s="111"/>
      <c r="V15" s="108"/>
      <c r="W15" s="109"/>
    </row>
    <row r="16" spans="2:23" ht="25" customHeight="1" x14ac:dyDescent="0.3">
      <c r="B16" s="289"/>
      <c r="C16" s="290"/>
      <c r="D16" s="291"/>
      <c r="E16" s="102"/>
      <c r="F16" s="110" t="s">
        <v>139</v>
      </c>
      <c r="G16" s="111"/>
      <c r="H16" s="109"/>
      <c r="I16" s="102"/>
      <c r="J16" s="107"/>
      <c r="K16" s="134"/>
      <c r="L16" s="122"/>
      <c r="M16" s="123"/>
      <c r="N16" s="102"/>
      <c r="O16" s="110"/>
      <c r="P16" s="111"/>
      <c r="Q16" s="108"/>
      <c r="R16" s="109"/>
      <c r="S16" s="102"/>
      <c r="T16" s="283"/>
      <c r="U16" s="284"/>
      <c r="V16" s="284"/>
      <c r="W16" s="285"/>
    </row>
    <row r="17" spans="2:23" ht="25" customHeight="1" x14ac:dyDescent="0.3">
      <c r="B17" s="289"/>
      <c r="C17" s="290"/>
      <c r="D17" s="291"/>
      <c r="E17" s="102"/>
      <c r="F17" s="292"/>
      <c r="G17" s="293"/>
      <c r="H17" s="294"/>
      <c r="I17" s="102"/>
      <c r="J17" s="110" t="s">
        <v>141</v>
      </c>
      <c r="K17" s="111"/>
      <c r="L17" s="108"/>
      <c r="M17" s="109"/>
      <c r="N17" s="102"/>
      <c r="O17" s="110" t="s">
        <v>141</v>
      </c>
      <c r="P17" s="111"/>
      <c r="Q17" s="108"/>
      <c r="R17" s="109"/>
      <c r="S17" s="102"/>
      <c r="T17" s="110" t="s">
        <v>142</v>
      </c>
      <c r="U17" s="111"/>
      <c r="V17" s="108"/>
      <c r="W17" s="109"/>
    </row>
    <row r="18" spans="2:23" ht="25" customHeight="1" x14ac:dyDescent="0.25">
      <c r="B18" s="289"/>
      <c r="C18" s="290"/>
      <c r="D18" s="291"/>
      <c r="E18" s="102"/>
      <c r="F18" s="112" t="s">
        <v>140</v>
      </c>
      <c r="G18" s="113"/>
      <c r="H18" s="59"/>
      <c r="I18" s="102"/>
      <c r="J18" s="283"/>
      <c r="K18" s="284"/>
      <c r="L18" s="284"/>
      <c r="M18" s="285"/>
      <c r="N18" s="102"/>
      <c r="O18" s="283"/>
      <c r="P18" s="284"/>
      <c r="Q18" s="284"/>
      <c r="R18" s="285"/>
      <c r="S18" s="102"/>
      <c r="T18" s="283"/>
      <c r="U18" s="284"/>
      <c r="V18" s="284"/>
      <c r="W18" s="285"/>
    </row>
    <row r="19" spans="2:23" ht="25" customHeight="1" x14ac:dyDescent="0.3">
      <c r="B19" s="292"/>
      <c r="C19" s="293"/>
      <c r="D19" s="294"/>
      <c r="E19" s="102"/>
      <c r="F19" s="103" t="s">
        <v>141</v>
      </c>
      <c r="G19" s="104"/>
      <c r="H19" s="105"/>
      <c r="I19" s="102"/>
      <c r="J19" s="110" t="s">
        <v>142</v>
      </c>
      <c r="K19" s="111"/>
      <c r="L19" s="108"/>
      <c r="M19" s="109"/>
      <c r="N19" s="102"/>
      <c r="O19" s="110" t="s">
        <v>142</v>
      </c>
      <c r="P19" s="111"/>
      <c r="Q19" s="108"/>
      <c r="R19" s="109"/>
      <c r="S19" s="102"/>
      <c r="T19" s="110" t="s">
        <v>143</v>
      </c>
      <c r="U19" s="111"/>
      <c r="V19" s="108"/>
      <c r="W19" s="109"/>
    </row>
    <row r="20" spans="2:23" ht="25" customHeight="1" x14ac:dyDescent="0.25">
      <c r="B20" s="112" t="s">
        <v>133</v>
      </c>
      <c r="C20" s="113"/>
      <c r="D20" s="59"/>
      <c r="E20" s="102"/>
      <c r="F20" s="283"/>
      <c r="G20" s="284"/>
      <c r="H20" s="285"/>
      <c r="I20" s="102"/>
      <c r="J20" s="283"/>
      <c r="K20" s="284"/>
      <c r="L20" s="284"/>
      <c r="M20" s="285"/>
      <c r="N20" s="102"/>
      <c r="O20" s="283"/>
      <c r="P20" s="284"/>
      <c r="Q20" s="284"/>
      <c r="R20" s="285"/>
      <c r="S20" s="102"/>
      <c r="T20" s="283"/>
      <c r="U20" s="284"/>
      <c r="V20" s="284"/>
      <c r="W20" s="285"/>
    </row>
    <row r="21" spans="2:23" ht="25" customHeight="1" x14ac:dyDescent="0.3">
      <c r="B21" s="103" t="s">
        <v>146</v>
      </c>
      <c r="C21" s="114"/>
      <c r="D21" s="105"/>
      <c r="E21" s="102"/>
      <c r="F21" s="110" t="s">
        <v>142</v>
      </c>
      <c r="G21" s="111"/>
      <c r="H21" s="109"/>
      <c r="I21" s="102"/>
      <c r="J21" s="110" t="s">
        <v>143</v>
      </c>
      <c r="K21" s="111"/>
      <c r="L21" s="108"/>
      <c r="M21" s="109"/>
      <c r="N21" s="102"/>
      <c r="O21" s="110" t="s">
        <v>143</v>
      </c>
      <c r="P21" s="111"/>
      <c r="Q21" s="108"/>
      <c r="R21" s="109"/>
      <c r="S21" s="102"/>
      <c r="T21" s="110" t="s">
        <v>144</v>
      </c>
      <c r="U21" s="108"/>
      <c r="V21" s="108"/>
      <c r="W21" s="109"/>
    </row>
    <row r="22" spans="2:23" ht="25" customHeight="1" x14ac:dyDescent="0.25">
      <c r="B22" s="283"/>
      <c r="C22" s="284"/>
      <c r="D22" s="285"/>
      <c r="E22" s="102"/>
      <c r="F22" s="283"/>
      <c r="G22" s="284"/>
      <c r="H22" s="285"/>
      <c r="I22" s="102"/>
      <c r="J22" s="283"/>
      <c r="K22" s="284"/>
      <c r="L22" s="284"/>
      <c r="M22" s="285"/>
      <c r="N22" s="102"/>
      <c r="O22" s="283"/>
      <c r="P22" s="284"/>
      <c r="Q22" s="284"/>
      <c r="R22" s="285"/>
      <c r="S22" s="102"/>
      <c r="T22" s="283"/>
      <c r="U22" s="284"/>
      <c r="V22" s="284"/>
      <c r="W22" s="285"/>
    </row>
    <row r="23" spans="2:23" ht="25" customHeight="1" x14ac:dyDescent="0.3">
      <c r="B23" s="110" t="s">
        <v>147</v>
      </c>
      <c r="C23" s="108"/>
      <c r="D23" s="109"/>
      <c r="E23" s="102"/>
      <c r="F23" s="110" t="s">
        <v>143</v>
      </c>
      <c r="G23" s="111"/>
      <c r="H23" s="109"/>
      <c r="I23" s="102"/>
      <c r="J23" s="110" t="s">
        <v>144</v>
      </c>
      <c r="K23" s="108"/>
      <c r="L23" s="108"/>
      <c r="M23" s="109"/>
      <c r="N23" s="102"/>
      <c r="O23" s="110" t="s">
        <v>144</v>
      </c>
      <c r="P23" s="108"/>
      <c r="Q23" s="108"/>
      <c r="R23" s="109"/>
      <c r="S23" s="102"/>
      <c r="T23" s="110" t="s">
        <v>145</v>
      </c>
      <c r="U23" s="111"/>
      <c r="V23" s="108"/>
      <c r="W23" s="109"/>
    </row>
    <row r="24" spans="2:23" ht="25" customHeight="1" x14ac:dyDescent="0.25">
      <c r="B24" s="283"/>
      <c r="C24" s="284"/>
      <c r="D24" s="285"/>
      <c r="E24" s="102"/>
      <c r="F24" s="283"/>
      <c r="G24" s="284"/>
      <c r="H24" s="285"/>
      <c r="I24" s="102"/>
      <c r="J24" s="283"/>
      <c r="K24" s="284"/>
      <c r="L24" s="284"/>
      <c r="M24" s="285"/>
      <c r="N24" s="102"/>
      <c r="O24" s="283"/>
      <c r="P24" s="284"/>
      <c r="Q24" s="284"/>
      <c r="R24" s="285"/>
      <c r="S24" s="102"/>
      <c r="T24" s="283"/>
      <c r="U24" s="284"/>
      <c r="V24" s="284"/>
      <c r="W24" s="285"/>
    </row>
    <row r="25" spans="2:23" ht="25.5" customHeight="1" x14ac:dyDescent="0.3">
      <c r="B25" s="110" t="s">
        <v>154</v>
      </c>
      <c r="C25" s="108"/>
      <c r="D25" s="109"/>
      <c r="E25" s="102"/>
      <c r="F25" s="110" t="s">
        <v>144</v>
      </c>
      <c r="G25" s="111"/>
      <c r="H25" s="109"/>
      <c r="I25" s="102"/>
      <c r="J25" s="110" t="s">
        <v>145</v>
      </c>
      <c r="K25" s="111"/>
      <c r="L25" s="108"/>
      <c r="M25" s="109"/>
      <c r="N25" s="102"/>
      <c r="O25" s="110" t="s">
        <v>145</v>
      </c>
      <c r="P25" s="111"/>
      <c r="Q25" s="108"/>
      <c r="R25" s="109"/>
      <c r="S25" s="102"/>
      <c r="T25" s="272" t="s">
        <v>152</v>
      </c>
      <c r="U25" s="273"/>
      <c r="V25" s="273"/>
      <c r="W25" s="274"/>
    </row>
    <row r="26" spans="2:23" ht="25.5" customHeight="1" x14ac:dyDescent="0.3">
      <c r="B26" s="289"/>
      <c r="C26" s="290"/>
      <c r="D26" s="291"/>
      <c r="E26" s="102"/>
      <c r="F26" s="283"/>
      <c r="G26" s="284"/>
      <c r="H26" s="285"/>
      <c r="I26" s="102"/>
      <c r="J26" s="283"/>
      <c r="K26" s="284"/>
      <c r="L26" s="284"/>
      <c r="M26" s="285"/>
      <c r="N26" s="102"/>
      <c r="O26" s="283"/>
      <c r="P26" s="284"/>
      <c r="Q26" s="284"/>
      <c r="R26" s="285"/>
      <c r="S26" s="102"/>
      <c r="T26" s="110" t="s">
        <v>153</v>
      </c>
      <c r="U26" s="111"/>
      <c r="V26" s="108"/>
      <c r="W26" s="109"/>
    </row>
    <row r="27" spans="2:23" ht="25.5" customHeight="1" x14ac:dyDescent="0.3">
      <c r="B27" s="119"/>
      <c r="C27" s="120"/>
      <c r="D27" s="121"/>
      <c r="E27" s="102"/>
      <c r="F27" s="110" t="s">
        <v>145</v>
      </c>
      <c r="G27" s="108"/>
      <c r="H27" s="109"/>
      <c r="I27" s="102"/>
      <c r="J27" s="283"/>
      <c r="K27" s="284"/>
      <c r="L27" s="284"/>
      <c r="M27" s="285"/>
      <c r="N27" s="102"/>
      <c r="O27" s="283"/>
      <c r="P27" s="284"/>
      <c r="Q27" s="284"/>
      <c r="R27" s="285"/>
      <c r="S27" s="102"/>
      <c r="T27" s="283"/>
      <c r="U27" s="284"/>
      <c r="V27" s="284"/>
      <c r="W27" s="285"/>
    </row>
    <row r="28" spans="2:23" ht="25.5" customHeight="1" x14ac:dyDescent="0.25">
      <c r="B28" s="115"/>
      <c r="C28" s="116"/>
      <c r="D28" s="117"/>
      <c r="E28" s="102"/>
      <c r="F28" s="298"/>
      <c r="G28" s="299"/>
      <c r="H28" s="300"/>
      <c r="I28" s="102"/>
      <c r="J28" s="298"/>
      <c r="K28" s="299"/>
      <c r="L28" s="299"/>
      <c r="M28" s="300"/>
      <c r="N28" s="102"/>
      <c r="O28" s="298"/>
      <c r="P28" s="299"/>
      <c r="Q28" s="299"/>
      <c r="R28" s="300"/>
      <c r="S28" s="102"/>
      <c r="T28" s="298"/>
      <c r="U28" s="299"/>
      <c r="V28" s="299"/>
      <c r="W28" s="300"/>
    </row>
  </sheetData>
  <mergeCells count="77">
    <mergeCell ref="T28:W28"/>
    <mergeCell ref="T9:U9"/>
    <mergeCell ref="T10:U10"/>
    <mergeCell ref="T22:W22"/>
    <mergeCell ref="T24:W24"/>
    <mergeCell ref="T27:W27"/>
    <mergeCell ref="O26:R26"/>
    <mergeCell ref="O28:R28"/>
    <mergeCell ref="O27:R27"/>
    <mergeCell ref="O22:R22"/>
    <mergeCell ref="O24:R24"/>
    <mergeCell ref="T3:U3"/>
    <mergeCell ref="J8:K8"/>
    <mergeCell ref="T4:U4"/>
    <mergeCell ref="T5:U5"/>
    <mergeCell ref="T6:U6"/>
    <mergeCell ref="T7:U7"/>
    <mergeCell ref="T8:U8"/>
    <mergeCell ref="O8:P8"/>
    <mergeCell ref="O4:P4"/>
    <mergeCell ref="O5:P5"/>
    <mergeCell ref="O6:P6"/>
    <mergeCell ref="O7:P7"/>
    <mergeCell ref="J3:K3"/>
    <mergeCell ref="O3:P3"/>
    <mergeCell ref="J9:K9"/>
    <mergeCell ref="Q14:R14"/>
    <mergeCell ref="J11:K11"/>
    <mergeCell ref="J4:K4"/>
    <mergeCell ref="J5:K5"/>
    <mergeCell ref="J6:K6"/>
    <mergeCell ref="J7:K7"/>
    <mergeCell ref="L14:M14"/>
    <mergeCell ref="O9:P9"/>
    <mergeCell ref="O11:P11"/>
    <mergeCell ref="F28:H28"/>
    <mergeCell ref="J18:M18"/>
    <mergeCell ref="J20:M20"/>
    <mergeCell ref="J22:M22"/>
    <mergeCell ref="J24:M24"/>
    <mergeCell ref="J26:M26"/>
    <mergeCell ref="J27:M27"/>
    <mergeCell ref="J28:M28"/>
    <mergeCell ref="B22:D22"/>
    <mergeCell ref="B24:D24"/>
    <mergeCell ref="B26:D26"/>
    <mergeCell ref="F15:H15"/>
    <mergeCell ref="F17:H17"/>
    <mergeCell ref="F20:H20"/>
    <mergeCell ref="F22:H22"/>
    <mergeCell ref="F24:H24"/>
    <mergeCell ref="F26:H26"/>
    <mergeCell ref="B14:D19"/>
    <mergeCell ref="B13:D13"/>
    <mergeCell ref="F13:H13"/>
    <mergeCell ref="J13:M13"/>
    <mergeCell ref="O13:R13"/>
    <mergeCell ref="C11:D11"/>
    <mergeCell ref="G11:H11"/>
    <mergeCell ref="O12:R12"/>
    <mergeCell ref="Q11:R11"/>
    <mergeCell ref="B12:D12"/>
    <mergeCell ref="F12:H12"/>
    <mergeCell ref="L11:M11"/>
    <mergeCell ref="J12:M12"/>
    <mergeCell ref="L15:M15"/>
    <mergeCell ref="Q15:R15"/>
    <mergeCell ref="T25:W25"/>
    <mergeCell ref="V11:W11"/>
    <mergeCell ref="V14:W14"/>
    <mergeCell ref="T12:W12"/>
    <mergeCell ref="T13:W13"/>
    <mergeCell ref="O20:R20"/>
    <mergeCell ref="O18:R18"/>
    <mergeCell ref="T16:W16"/>
    <mergeCell ref="T18:W18"/>
    <mergeCell ref="T20:W20"/>
  </mergeCells>
  <phoneticPr fontId="9" type="noConversion"/>
  <conditionalFormatting sqref="C4:C8 G4:G10 L4:L10 Q4:Q10 V4:V10">
    <cfRule type="cellIs" dxfId="2" priority="1" stopIfTrue="1" operator="equal">
      <formula>1</formula>
    </cfRule>
    <cfRule type="cellIs" dxfId="1" priority="2" stopIfTrue="1" operator="between">
      <formula>0.001</formula>
      <formula>0.999</formula>
    </cfRule>
    <cfRule type="cellIs" dxfId="0" priority="3" stopIfTrue="1" operator="equal">
      <formula>2</formula>
    </cfRule>
  </conditionalFormatting>
  <pageMargins left="0" right="0" top="0" bottom="0" header="0" footer="0"/>
  <pageSetup scale="71"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3"/>
  <dimension ref="A1:CD25"/>
  <sheetViews>
    <sheetView topLeftCell="E1" zoomScale="70" workbookViewId="0">
      <selection activeCell="O28" sqref="O28"/>
    </sheetView>
  </sheetViews>
  <sheetFormatPr baseColWidth="10" defaultColWidth="11.453125" defaultRowHeight="12.5" x14ac:dyDescent="0.25"/>
  <cols>
    <col min="1" max="1" width="11.54296875" style="9" bestFit="1" customWidth="1"/>
    <col min="2" max="2" width="26.54296875" style="9" customWidth="1"/>
    <col min="3" max="3" width="8.1796875" style="9" bestFit="1" customWidth="1"/>
    <col min="4" max="4" width="18.1796875" style="9" bestFit="1" customWidth="1"/>
    <col min="5" max="5" width="8.81640625" style="9" customWidth="1"/>
    <col min="6" max="6" width="8.81640625" style="9" bestFit="1" customWidth="1"/>
    <col min="7" max="7" width="9.1796875" style="9" bestFit="1" customWidth="1"/>
    <col min="8" max="8" width="9.81640625" style="9" customWidth="1"/>
    <col min="9" max="9" width="9.81640625" style="9" bestFit="1" customWidth="1"/>
    <col min="10" max="10" width="8.81640625" style="9" bestFit="1" customWidth="1"/>
    <col min="11" max="11" width="9.1796875" style="9" bestFit="1" customWidth="1"/>
    <col min="12" max="13" width="9.81640625" style="9" bestFit="1" customWidth="1"/>
    <col min="14" max="14" width="8.81640625" style="9" bestFit="1" customWidth="1"/>
    <col min="15" max="16" width="9.1796875" style="9" bestFit="1" customWidth="1"/>
    <col min="17" max="17" width="9.81640625" style="9" bestFit="1" customWidth="1"/>
    <col min="18" max="19" width="9.1796875" style="9" bestFit="1" customWidth="1"/>
    <col min="20" max="22" width="10.1796875" style="9" bestFit="1" customWidth="1"/>
    <col min="23" max="23" width="9.1796875" style="9" bestFit="1" customWidth="1"/>
    <col min="24" max="26" width="10.1796875" style="9" bestFit="1" customWidth="1"/>
    <col min="27" max="27" width="9.1796875" style="9" bestFit="1" customWidth="1"/>
    <col min="28" max="31" width="10.1796875" style="9" bestFit="1" customWidth="1"/>
    <col min="32" max="32" width="8.1796875" style="9" bestFit="1" customWidth="1"/>
    <col min="33" max="35" width="9.1796875" style="9" bestFit="1" customWidth="1"/>
    <col min="36" max="36" width="8.81640625" style="9" bestFit="1" customWidth="1"/>
    <col min="37" max="38" width="9.1796875" style="9" bestFit="1" customWidth="1"/>
    <col min="39" max="39" width="9.81640625" style="9" bestFit="1" customWidth="1"/>
    <col min="40" max="40" width="8.81640625" style="9" bestFit="1" customWidth="1"/>
    <col min="41" max="42" width="9.1796875" style="9" bestFit="1" customWidth="1"/>
    <col min="43" max="43" width="9.81640625" style="9" bestFit="1" customWidth="1"/>
    <col min="44" max="44" width="9.1796875" style="9" bestFit="1" customWidth="1"/>
    <col min="45" max="45" width="8.81640625" style="9" bestFit="1" customWidth="1"/>
    <col min="46" max="47" width="9.1796875" style="9" bestFit="1" customWidth="1"/>
    <col min="48" max="48" width="9.81640625" style="9" bestFit="1" customWidth="1"/>
    <col min="49" max="49" width="8.81640625" style="9" bestFit="1" customWidth="1"/>
    <col min="50" max="51" width="9.1796875" style="9" bestFit="1" customWidth="1"/>
    <col min="52" max="52" width="9.81640625" style="9" bestFit="1" customWidth="1"/>
    <col min="53" max="54" width="8.81640625" style="9" bestFit="1" customWidth="1"/>
    <col min="55" max="55" width="9.1796875" style="9" bestFit="1" customWidth="1"/>
    <col min="56" max="57" width="9.81640625" style="9" bestFit="1" customWidth="1"/>
    <col min="58" max="58" width="8.81640625" style="9" bestFit="1" customWidth="1"/>
    <col min="59" max="60" width="9.1796875" style="9" bestFit="1" customWidth="1"/>
    <col min="61" max="61" width="9.81640625" style="9" bestFit="1" customWidth="1"/>
    <col min="62" max="62" width="8.81640625" style="9" bestFit="1" customWidth="1"/>
    <col min="63" max="64" width="9.1796875" style="9" bestFit="1" customWidth="1"/>
    <col min="65" max="65" width="9.81640625" style="9" bestFit="1" customWidth="1"/>
    <col min="66" max="66" width="8.1796875" style="9" bestFit="1" customWidth="1"/>
    <col min="67" max="67" width="8.81640625" style="9" bestFit="1" customWidth="1"/>
    <col min="68" max="68" width="9.1796875" style="9" bestFit="1" customWidth="1"/>
    <col min="69" max="70" width="9.81640625" style="9" bestFit="1" customWidth="1"/>
    <col min="71" max="71" width="9.1796875" style="9" bestFit="1" customWidth="1"/>
    <col min="72" max="74" width="10.1796875" style="9" bestFit="1" customWidth="1"/>
    <col min="75" max="75" width="9.1796875" style="9" bestFit="1" customWidth="1"/>
    <col min="76" max="78" width="10.1796875" style="9" bestFit="1" customWidth="1"/>
    <col min="79" max="80" width="9.1796875" style="9" bestFit="1" customWidth="1"/>
    <col min="81" max="82" width="10.1796875" style="9" bestFit="1" customWidth="1"/>
    <col min="83" max="16384" width="11.453125" style="9"/>
  </cols>
  <sheetData>
    <row r="1" spans="1:82" ht="14" x14ac:dyDescent="0.3">
      <c r="A1" s="21"/>
      <c r="B1" s="21"/>
      <c r="D1" s="10"/>
    </row>
    <row r="2" spans="1:82" ht="14" x14ac:dyDescent="0.3">
      <c r="A2" s="21"/>
      <c r="B2" s="21"/>
      <c r="D2" s="10"/>
    </row>
    <row r="3" spans="1:82" ht="14" x14ac:dyDescent="0.3">
      <c r="A3" s="21"/>
      <c r="B3" s="21"/>
      <c r="D3" s="10"/>
    </row>
    <row r="4" spans="1:82" ht="76.5" customHeight="1" x14ac:dyDescent="0.3">
      <c r="A4" s="21"/>
      <c r="B4" s="21"/>
      <c r="D4" s="10"/>
    </row>
    <row r="5" spans="1:82" customFormat="1" x14ac:dyDescent="0.25">
      <c r="A5" s="9"/>
      <c r="B5" s="321" t="s">
        <v>2</v>
      </c>
      <c r="C5" s="321"/>
      <c r="D5" s="2"/>
      <c r="E5" s="2">
        <f t="shared" ref="E5:AJ5" si="0">WEEKNUM(E8)</f>
        <v>2</v>
      </c>
      <c r="F5" s="2">
        <f t="shared" si="0"/>
        <v>3</v>
      </c>
      <c r="G5" s="2">
        <f t="shared" si="0"/>
        <v>4</v>
      </c>
      <c r="H5" s="2">
        <f t="shared" si="0"/>
        <v>5</v>
      </c>
      <c r="I5" s="2">
        <f t="shared" si="0"/>
        <v>6</v>
      </c>
      <c r="J5" s="2">
        <f t="shared" si="0"/>
        <v>7</v>
      </c>
      <c r="K5" s="2">
        <f t="shared" si="0"/>
        <v>8</v>
      </c>
      <c r="L5" s="2">
        <f t="shared" si="0"/>
        <v>9</v>
      </c>
      <c r="M5" s="2">
        <f t="shared" si="0"/>
        <v>10</v>
      </c>
      <c r="N5" s="2">
        <f t="shared" si="0"/>
        <v>11</v>
      </c>
      <c r="O5" s="2">
        <f t="shared" si="0"/>
        <v>12</v>
      </c>
      <c r="P5" s="2">
        <f t="shared" si="0"/>
        <v>13</v>
      </c>
      <c r="Q5" s="2">
        <f t="shared" si="0"/>
        <v>14</v>
      </c>
      <c r="R5" s="2">
        <f t="shared" si="0"/>
        <v>15</v>
      </c>
      <c r="S5" s="2">
        <f t="shared" si="0"/>
        <v>16</v>
      </c>
      <c r="T5" s="2">
        <f t="shared" si="0"/>
        <v>17</v>
      </c>
      <c r="U5" s="2">
        <f t="shared" si="0"/>
        <v>18</v>
      </c>
      <c r="V5" s="2">
        <f t="shared" si="0"/>
        <v>19</v>
      </c>
      <c r="W5" s="2">
        <f t="shared" si="0"/>
        <v>20</v>
      </c>
      <c r="X5" s="2">
        <f t="shared" si="0"/>
        <v>21</v>
      </c>
      <c r="Y5" s="2">
        <f t="shared" si="0"/>
        <v>22</v>
      </c>
      <c r="Z5" s="2">
        <f t="shared" si="0"/>
        <v>23</v>
      </c>
      <c r="AA5" s="2">
        <f t="shared" si="0"/>
        <v>24</v>
      </c>
      <c r="AB5" s="2">
        <f t="shared" si="0"/>
        <v>25</v>
      </c>
      <c r="AC5" s="2">
        <f t="shared" si="0"/>
        <v>26</v>
      </c>
      <c r="AD5" s="2">
        <f t="shared" si="0"/>
        <v>27</v>
      </c>
      <c r="AE5" s="2">
        <f t="shared" si="0"/>
        <v>28</v>
      </c>
      <c r="AF5" s="2">
        <f t="shared" si="0"/>
        <v>29</v>
      </c>
      <c r="AG5" s="2">
        <f t="shared" si="0"/>
        <v>30</v>
      </c>
      <c r="AH5" s="2">
        <f t="shared" si="0"/>
        <v>31</v>
      </c>
      <c r="AI5" s="2">
        <f t="shared" si="0"/>
        <v>32</v>
      </c>
      <c r="AJ5" s="2">
        <f t="shared" si="0"/>
        <v>33</v>
      </c>
      <c r="AK5" s="2">
        <f t="shared" ref="AK5:BP5" si="1">WEEKNUM(AK8)</f>
        <v>34</v>
      </c>
      <c r="AL5" s="2">
        <f t="shared" si="1"/>
        <v>35</v>
      </c>
      <c r="AM5" s="2">
        <f t="shared" si="1"/>
        <v>36</v>
      </c>
      <c r="AN5" s="2">
        <f t="shared" si="1"/>
        <v>37</v>
      </c>
      <c r="AO5" s="2">
        <f t="shared" si="1"/>
        <v>38</v>
      </c>
      <c r="AP5" s="2">
        <f t="shared" si="1"/>
        <v>39</v>
      </c>
      <c r="AQ5" s="2">
        <f t="shared" si="1"/>
        <v>40</v>
      </c>
      <c r="AR5" s="2">
        <f t="shared" si="1"/>
        <v>41</v>
      </c>
      <c r="AS5" s="2">
        <f t="shared" si="1"/>
        <v>42</v>
      </c>
      <c r="AT5" s="2">
        <f t="shared" si="1"/>
        <v>43</v>
      </c>
      <c r="AU5" s="2">
        <f t="shared" si="1"/>
        <v>44</v>
      </c>
      <c r="AV5" s="2">
        <f t="shared" si="1"/>
        <v>45</v>
      </c>
      <c r="AW5" s="2">
        <f t="shared" si="1"/>
        <v>46</v>
      </c>
      <c r="AX5" s="2">
        <f t="shared" si="1"/>
        <v>47</v>
      </c>
      <c r="AY5" s="2">
        <f t="shared" si="1"/>
        <v>48</v>
      </c>
      <c r="AZ5" s="2">
        <f t="shared" si="1"/>
        <v>49</v>
      </c>
      <c r="BA5" s="2">
        <f t="shared" si="1"/>
        <v>50</v>
      </c>
      <c r="BB5" s="2">
        <f t="shared" si="1"/>
        <v>51</v>
      </c>
      <c r="BC5" s="2">
        <f t="shared" si="1"/>
        <v>52</v>
      </c>
      <c r="BD5" s="2">
        <f t="shared" si="1"/>
        <v>53</v>
      </c>
      <c r="BE5" s="2">
        <f t="shared" si="1"/>
        <v>2</v>
      </c>
      <c r="BF5" s="2">
        <f t="shared" si="1"/>
        <v>3</v>
      </c>
      <c r="BG5" s="2">
        <f t="shared" si="1"/>
        <v>4</v>
      </c>
      <c r="BH5" s="2">
        <f t="shared" si="1"/>
        <v>5</v>
      </c>
      <c r="BI5" s="2">
        <f t="shared" si="1"/>
        <v>6</v>
      </c>
      <c r="BJ5" s="2">
        <f t="shared" si="1"/>
        <v>7</v>
      </c>
      <c r="BK5" s="2">
        <f t="shared" si="1"/>
        <v>8</v>
      </c>
      <c r="BL5" s="2">
        <f t="shared" si="1"/>
        <v>9</v>
      </c>
      <c r="BM5" s="2">
        <f t="shared" si="1"/>
        <v>10</v>
      </c>
      <c r="BN5" s="2">
        <f t="shared" si="1"/>
        <v>11</v>
      </c>
      <c r="BO5" s="2">
        <f t="shared" si="1"/>
        <v>12</v>
      </c>
      <c r="BP5" s="2">
        <f t="shared" si="1"/>
        <v>13</v>
      </c>
      <c r="BQ5" s="2">
        <f t="shared" ref="BQ5:CD5" si="2">WEEKNUM(BQ8)</f>
        <v>14</v>
      </c>
      <c r="BR5" s="2">
        <f t="shared" si="2"/>
        <v>15</v>
      </c>
      <c r="BS5" s="2">
        <f t="shared" si="2"/>
        <v>16</v>
      </c>
      <c r="BT5" s="2">
        <f t="shared" si="2"/>
        <v>17</v>
      </c>
      <c r="BU5" s="2">
        <f t="shared" si="2"/>
        <v>18</v>
      </c>
      <c r="BV5" s="2">
        <f t="shared" si="2"/>
        <v>19</v>
      </c>
      <c r="BW5" s="2">
        <f t="shared" si="2"/>
        <v>20</v>
      </c>
      <c r="BX5" s="2">
        <f t="shared" si="2"/>
        <v>21</v>
      </c>
      <c r="BY5" s="2">
        <f t="shared" si="2"/>
        <v>22</v>
      </c>
      <c r="BZ5" s="2">
        <f t="shared" si="2"/>
        <v>23</v>
      </c>
      <c r="CA5" s="2">
        <f t="shared" si="2"/>
        <v>24</v>
      </c>
      <c r="CB5" s="2">
        <f t="shared" si="2"/>
        <v>25</v>
      </c>
      <c r="CC5" s="2">
        <f t="shared" si="2"/>
        <v>26</v>
      </c>
      <c r="CD5" s="2">
        <f t="shared" si="2"/>
        <v>27</v>
      </c>
    </row>
    <row r="6" spans="1:82" customFormat="1" x14ac:dyDescent="0.25">
      <c r="A6" s="9"/>
      <c r="B6" s="321" t="s">
        <v>3</v>
      </c>
      <c r="C6" s="321"/>
      <c r="D6" s="2"/>
      <c r="E6" s="19">
        <f>YEAR(E8)</f>
        <v>2008</v>
      </c>
      <c r="F6" s="19">
        <f t="shared" ref="F6:Q6" si="3">YEAR(F8)</f>
        <v>2008</v>
      </c>
      <c r="G6" s="19">
        <f t="shared" si="3"/>
        <v>2008</v>
      </c>
      <c r="H6" s="19">
        <f t="shared" si="3"/>
        <v>2008</v>
      </c>
      <c r="I6" s="19">
        <f t="shared" si="3"/>
        <v>2008</v>
      </c>
      <c r="J6" s="19">
        <f t="shared" si="3"/>
        <v>2008</v>
      </c>
      <c r="K6" s="19">
        <f t="shared" si="3"/>
        <v>2008</v>
      </c>
      <c r="L6" s="19">
        <f t="shared" si="3"/>
        <v>2008</v>
      </c>
      <c r="M6" s="19">
        <f t="shared" si="3"/>
        <v>2008</v>
      </c>
      <c r="N6" s="19">
        <f t="shared" si="3"/>
        <v>2008</v>
      </c>
      <c r="O6" s="19">
        <f t="shared" si="3"/>
        <v>2008</v>
      </c>
      <c r="P6" s="19">
        <f t="shared" si="3"/>
        <v>2008</v>
      </c>
      <c r="Q6" s="19">
        <f t="shared" si="3"/>
        <v>2008</v>
      </c>
      <c r="R6" s="19">
        <f t="shared" ref="R6:CC6" si="4">YEAR(R8)</f>
        <v>2008</v>
      </c>
      <c r="S6" s="19">
        <f t="shared" si="4"/>
        <v>2008</v>
      </c>
      <c r="T6" s="19">
        <f t="shared" si="4"/>
        <v>2008</v>
      </c>
      <c r="U6" s="19">
        <f t="shared" si="4"/>
        <v>2008</v>
      </c>
      <c r="V6" s="19">
        <f t="shared" si="4"/>
        <v>2008</v>
      </c>
      <c r="W6" s="19">
        <f t="shared" si="4"/>
        <v>2008</v>
      </c>
      <c r="X6" s="19">
        <f t="shared" si="4"/>
        <v>2008</v>
      </c>
      <c r="Y6" s="19">
        <f t="shared" si="4"/>
        <v>2008</v>
      </c>
      <c r="Z6" s="19">
        <f t="shared" si="4"/>
        <v>2008</v>
      </c>
      <c r="AA6" s="19">
        <f t="shared" si="4"/>
        <v>2008</v>
      </c>
      <c r="AB6" s="19">
        <f t="shared" si="4"/>
        <v>2008</v>
      </c>
      <c r="AC6" s="19">
        <f t="shared" si="4"/>
        <v>2008</v>
      </c>
      <c r="AD6" s="19">
        <f t="shared" si="4"/>
        <v>2008</v>
      </c>
      <c r="AE6" s="19">
        <f t="shared" si="4"/>
        <v>2008</v>
      </c>
      <c r="AF6" s="19">
        <f t="shared" si="4"/>
        <v>2008</v>
      </c>
      <c r="AG6" s="19">
        <f t="shared" si="4"/>
        <v>2008</v>
      </c>
      <c r="AH6" s="19">
        <f t="shared" si="4"/>
        <v>2008</v>
      </c>
      <c r="AI6" s="19">
        <f t="shared" si="4"/>
        <v>2008</v>
      </c>
      <c r="AJ6" s="19">
        <f t="shared" si="4"/>
        <v>2008</v>
      </c>
      <c r="AK6" s="19">
        <f t="shared" si="4"/>
        <v>2008</v>
      </c>
      <c r="AL6" s="19">
        <f t="shared" si="4"/>
        <v>2008</v>
      </c>
      <c r="AM6" s="19">
        <f t="shared" si="4"/>
        <v>2008</v>
      </c>
      <c r="AN6" s="19">
        <f t="shared" si="4"/>
        <v>2008</v>
      </c>
      <c r="AO6" s="19">
        <f t="shared" si="4"/>
        <v>2008</v>
      </c>
      <c r="AP6" s="19">
        <f t="shared" si="4"/>
        <v>2008</v>
      </c>
      <c r="AQ6" s="19">
        <f t="shared" si="4"/>
        <v>2008</v>
      </c>
      <c r="AR6" s="19">
        <f t="shared" si="4"/>
        <v>2008</v>
      </c>
      <c r="AS6" s="19">
        <f t="shared" si="4"/>
        <v>2008</v>
      </c>
      <c r="AT6" s="19">
        <f t="shared" si="4"/>
        <v>2008</v>
      </c>
      <c r="AU6" s="19">
        <f t="shared" si="4"/>
        <v>2008</v>
      </c>
      <c r="AV6" s="19">
        <f t="shared" si="4"/>
        <v>2008</v>
      </c>
      <c r="AW6" s="19">
        <f t="shared" si="4"/>
        <v>2008</v>
      </c>
      <c r="AX6" s="19">
        <f t="shared" si="4"/>
        <v>2008</v>
      </c>
      <c r="AY6" s="19">
        <f t="shared" si="4"/>
        <v>2008</v>
      </c>
      <c r="AZ6" s="19">
        <f t="shared" si="4"/>
        <v>2008</v>
      </c>
      <c r="BA6" s="19">
        <f t="shared" si="4"/>
        <v>2008</v>
      </c>
      <c r="BB6" s="19">
        <f t="shared" si="4"/>
        <v>2008</v>
      </c>
      <c r="BC6" s="19">
        <f t="shared" si="4"/>
        <v>2008</v>
      </c>
      <c r="BD6" s="19">
        <f t="shared" si="4"/>
        <v>2008</v>
      </c>
      <c r="BE6" s="19">
        <f t="shared" si="4"/>
        <v>2009</v>
      </c>
      <c r="BF6" s="19">
        <f t="shared" si="4"/>
        <v>2009</v>
      </c>
      <c r="BG6" s="19">
        <f t="shared" si="4"/>
        <v>2009</v>
      </c>
      <c r="BH6" s="19">
        <f t="shared" si="4"/>
        <v>2009</v>
      </c>
      <c r="BI6" s="19">
        <f t="shared" si="4"/>
        <v>2009</v>
      </c>
      <c r="BJ6" s="19">
        <f t="shared" si="4"/>
        <v>2009</v>
      </c>
      <c r="BK6" s="19">
        <f t="shared" si="4"/>
        <v>2009</v>
      </c>
      <c r="BL6" s="19">
        <f t="shared" si="4"/>
        <v>2009</v>
      </c>
      <c r="BM6" s="19">
        <f t="shared" si="4"/>
        <v>2009</v>
      </c>
      <c r="BN6" s="19">
        <f t="shared" si="4"/>
        <v>2009</v>
      </c>
      <c r="BO6" s="19">
        <f t="shared" si="4"/>
        <v>2009</v>
      </c>
      <c r="BP6" s="19">
        <f t="shared" si="4"/>
        <v>2009</v>
      </c>
      <c r="BQ6" s="19">
        <f t="shared" si="4"/>
        <v>2009</v>
      </c>
      <c r="BR6" s="19">
        <f t="shared" si="4"/>
        <v>2009</v>
      </c>
      <c r="BS6" s="19">
        <f t="shared" si="4"/>
        <v>2009</v>
      </c>
      <c r="BT6" s="19">
        <f t="shared" si="4"/>
        <v>2009</v>
      </c>
      <c r="BU6" s="19">
        <f t="shared" si="4"/>
        <v>2009</v>
      </c>
      <c r="BV6" s="19">
        <f t="shared" si="4"/>
        <v>2009</v>
      </c>
      <c r="BW6" s="19">
        <f t="shared" si="4"/>
        <v>2009</v>
      </c>
      <c r="BX6" s="19">
        <f t="shared" si="4"/>
        <v>2009</v>
      </c>
      <c r="BY6" s="19">
        <f t="shared" si="4"/>
        <v>2009</v>
      </c>
      <c r="BZ6" s="19">
        <f t="shared" si="4"/>
        <v>2009</v>
      </c>
      <c r="CA6" s="19">
        <f t="shared" si="4"/>
        <v>2009</v>
      </c>
      <c r="CB6" s="19">
        <f t="shared" si="4"/>
        <v>2009</v>
      </c>
      <c r="CC6" s="19">
        <f t="shared" si="4"/>
        <v>2009</v>
      </c>
      <c r="CD6" s="19">
        <f>YEAR(CD8)</f>
        <v>2009</v>
      </c>
    </row>
    <row r="7" spans="1:82" customFormat="1" x14ac:dyDescent="0.25">
      <c r="A7" s="9"/>
      <c r="B7" s="321" t="s">
        <v>4</v>
      </c>
      <c r="C7" s="321"/>
      <c r="D7" s="2"/>
      <c r="E7" s="2">
        <f>MONTH(E8)</f>
        <v>1</v>
      </c>
      <c r="F7" s="2">
        <f t="shared" ref="F7:BQ7" si="5">MONTH(F8)</f>
        <v>1</v>
      </c>
      <c r="G7" s="2">
        <f t="shared" si="5"/>
        <v>1</v>
      </c>
      <c r="H7" s="2">
        <f t="shared" si="5"/>
        <v>1</v>
      </c>
      <c r="I7" s="2">
        <f t="shared" si="5"/>
        <v>2</v>
      </c>
      <c r="J7" s="2">
        <f t="shared" si="5"/>
        <v>2</v>
      </c>
      <c r="K7" s="2">
        <f t="shared" si="5"/>
        <v>2</v>
      </c>
      <c r="L7" s="2">
        <f t="shared" si="5"/>
        <v>2</v>
      </c>
      <c r="M7" s="2">
        <f t="shared" si="5"/>
        <v>3</v>
      </c>
      <c r="N7" s="2">
        <f t="shared" si="5"/>
        <v>3</v>
      </c>
      <c r="O7" s="2">
        <f t="shared" si="5"/>
        <v>3</v>
      </c>
      <c r="P7" s="2">
        <f t="shared" si="5"/>
        <v>3</v>
      </c>
      <c r="Q7" s="2">
        <f t="shared" si="5"/>
        <v>3</v>
      </c>
      <c r="R7" s="2">
        <f t="shared" si="5"/>
        <v>4</v>
      </c>
      <c r="S7" s="2">
        <f t="shared" si="5"/>
        <v>4</v>
      </c>
      <c r="T7" s="2">
        <f t="shared" si="5"/>
        <v>4</v>
      </c>
      <c r="U7" s="2">
        <f t="shared" si="5"/>
        <v>4</v>
      </c>
      <c r="V7" s="2">
        <f t="shared" si="5"/>
        <v>5</v>
      </c>
      <c r="W7" s="2">
        <f t="shared" si="5"/>
        <v>5</v>
      </c>
      <c r="X7" s="2">
        <f t="shared" si="5"/>
        <v>5</v>
      </c>
      <c r="Y7" s="2">
        <f t="shared" si="5"/>
        <v>5</v>
      </c>
      <c r="Z7" s="2">
        <f t="shared" si="5"/>
        <v>6</v>
      </c>
      <c r="AA7" s="2">
        <f t="shared" si="5"/>
        <v>6</v>
      </c>
      <c r="AB7" s="2">
        <f t="shared" si="5"/>
        <v>6</v>
      </c>
      <c r="AC7" s="2">
        <f t="shared" si="5"/>
        <v>6</v>
      </c>
      <c r="AD7" s="2">
        <f t="shared" si="5"/>
        <v>6</v>
      </c>
      <c r="AE7" s="2">
        <f t="shared" si="5"/>
        <v>7</v>
      </c>
      <c r="AF7" s="2">
        <f t="shared" si="5"/>
        <v>7</v>
      </c>
      <c r="AG7" s="2">
        <f t="shared" si="5"/>
        <v>7</v>
      </c>
      <c r="AH7" s="2">
        <f t="shared" si="5"/>
        <v>7</v>
      </c>
      <c r="AI7" s="2">
        <f t="shared" si="5"/>
        <v>8</v>
      </c>
      <c r="AJ7" s="2">
        <f t="shared" si="5"/>
        <v>8</v>
      </c>
      <c r="AK7" s="2">
        <f t="shared" si="5"/>
        <v>8</v>
      </c>
      <c r="AL7" s="2">
        <f t="shared" si="5"/>
        <v>8</v>
      </c>
      <c r="AM7" s="2">
        <f t="shared" si="5"/>
        <v>9</v>
      </c>
      <c r="AN7" s="2">
        <f t="shared" si="5"/>
        <v>9</v>
      </c>
      <c r="AO7" s="2">
        <f t="shared" si="5"/>
        <v>9</v>
      </c>
      <c r="AP7" s="2">
        <f t="shared" si="5"/>
        <v>9</v>
      </c>
      <c r="AQ7" s="2">
        <f t="shared" si="5"/>
        <v>9</v>
      </c>
      <c r="AR7" s="2">
        <f t="shared" si="5"/>
        <v>10</v>
      </c>
      <c r="AS7" s="2">
        <f t="shared" si="5"/>
        <v>10</v>
      </c>
      <c r="AT7" s="2">
        <f t="shared" si="5"/>
        <v>10</v>
      </c>
      <c r="AU7" s="2">
        <f t="shared" si="5"/>
        <v>10</v>
      </c>
      <c r="AV7" s="2">
        <f t="shared" si="5"/>
        <v>11</v>
      </c>
      <c r="AW7" s="2">
        <f t="shared" si="5"/>
        <v>11</v>
      </c>
      <c r="AX7" s="2">
        <f t="shared" si="5"/>
        <v>11</v>
      </c>
      <c r="AY7" s="2">
        <f t="shared" si="5"/>
        <v>11</v>
      </c>
      <c r="AZ7" s="2">
        <f t="shared" si="5"/>
        <v>12</v>
      </c>
      <c r="BA7" s="2">
        <f t="shared" si="5"/>
        <v>12</v>
      </c>
      <c r="BB7" s="2">
        <f t="shared" si="5"/>
        <v>12</v>
      </c>
      <c r="BC7" s="2">
        <f t="shared" si="5"/>
        <v>12</v>
      </c>
      <c r="BD7" s="2">
        <f t="shared" si="5"/>
        <v>12</v>
      </c>
      <c r="BE7" s="2">
        <f t="shared" si="5"/>
        <v>1</v>
      </c>
      <c r="BF7" s="2">
        <f t="shared" si="5"/>
        <v>1</v>
      </c>
      <c r="BG7" s="2">
        <f t="shared" si="5"/>
        <v>1</v>
      </c>
      <c r="BH7" s="2">
        <f t="shared" si="5"/>
        <v>1</v>
      </c>
      <c r="BI7" s="2">
        <f t="shared" si="5"/>
        <v>2</v>
      </c>
      <c r="BJ7" s="2">
        <f t="shared" si="5"/>
        <v>2</v>
      </c>
      <c r="BK7" s="2">
        <f t="shared" si="5"/>
        <v>2</v>
      </c>
      <c r="BL7" s="2">
        <f t="shared" si="5"/>
        <v>2</v>
      </c>
      <c r="BM7" s="2">
        <f t="shared" si="5"/>
        <v>3</v>
      </c>
      <c r="BN7" s="2">
        <f t="shared" si="5"/>
        <v>3</v>
      </c>
      <c r="BO7" s="2">
        <f t="shared" si="5"/>
        <v>3</v>
      </c>
      <c r="BP7" s="2">
        <f t="shared" si="5"/>
        <v>3</v>
      </c>
      <c r="BQ7" s="2">
        <f t="shared" si="5"/>
        <v>3</v>
      </c>
      <c r="BR7" s="2">
        <f t="shared" ref="BR7:CD7" si="6">MONTH(BR8)</f>
        <v>4</v>
      </c>
      <c r="BS7" s="2">
        <f t="shared" si="6"/>
        <v>4</v>
      </c>
      <c r="BT7" s="2">
        <f t="shared" si="6"/>
        <v>4</v>
      </c>
      <c r="BU7" s="2">
        <f t="shared" si="6"/>
        <v>4</v>
      </c>
      <c r="BV7" s="2">
        <f t="shared" si="6"/>
        <v>5</v>
      </c>
      <c r="BW7" s="2">
        <f t="shared" si="6"/>
        <v>5</v>
      </c>
      <c r="BX7" s="2">
        <f t="shared" si="6"/>
        <v>5</v>
      </c>
      <c r="BY7" s="2">
        <f t="shared" si="6"/>
        <v>5</v>
      </c>
      <c r="BZ7" s="2">
        <f t="shared" si="6"/>
        <v>6</v>
      </c>
      <c r="CA7" s="2">
        <f t="shared" si="6"/>
        <v>6</v>
      </c>
      <c r="CB7" s="2">
        <f t="shared" si="6"/>
        <v>6</v>
      </c>
      <c r="CC7" s="2">
        <f t="shared" si="6"/>
        <v>6</v>
      </c>
      <c r="CD7" s="2">
        <f t="shared" si="6"/>
        <v>6</v>
      </c>
    </row>
    <row r="8" spans="1:82" customFormat="1" x14ac:dyDescent="0.25">
      <c r="A8" s="9"/>
      <c r="B8" s="321" t="s">
        <v>5</v>
      </c>
      <c r="C8" s="321"/>
      <c r="D8" s="6">
        <f>E8-7</f>
        <v>39447</v>
      </c>
      <c r="E8" s="6">
        <v>39454</v>
      </c>
      <c r="F8" s="6">
        <f t="shared" ref="F8:Q8" si="7">E8+7</f>
        <v>39461</v>
      </c>
      <c r="G8" s="6">
        <f t="shared" si="7"/>
        <v>39468</v>
      </c>
      <c r="H8" s="6">
        <f t="shared" si="7"/>
        <v>39475</v>
      </c>
      <c r="I8" s="6">
        <f t="shared" si="7"/>
        <v>39482</v>
      </c>
      <c r="J8" s="6">
        <f t="shared" si="7"/>
        <v>39489</v>
      </c>
      <c r="K8" s="6">
        <f t="shared" si="7"/>
        <v>39496</v>
      </c>
      <c r="L8" s="6">
        <f t="shared" si="7"/>
        <v>39503</v>
      </c>
      <c r="M8" s="6">
        <f t="shared" si="7"/>
        <v>39510</v>
      </c>
      <c r="N8" s="6">
        <f t="shared" si="7"/>
        <v>39517</v>
      </c>
      <c r="O8" s="6">
        <f t="shared" si="7"/>
        <v>39524</v>
      </c>
      <c r="P8" s="6">
        <f t="shared" si="7"/>
        <v>39531</v>
      </c>
      <c r="Q8" s="6">
        <f t="shared" si="7"/>
        <v>39538</v>
      </c>
      <c r="R8" s="6">
        <f>Q8+7</f>
        <v>39545</v>
      </c>
      <c r="S8" s="6">
        <f>R8+7</f>
        <v>39552</v>
      </c>
      <c r="T8" s="6">
        <f>S8+7</f>
        <v>39559</v>
      </c>
      <c r="U8" s="6">
        <f>T8+7</f>
        <v>39566</v>
      </c>
      <c r="V8" s="6">
        <f>U8+7</f>
        <v>39573</v>
      </c>
      <c r="W8" s="6">
        <f t="shared" ref="W8:AD8" si="8">V8+7</f>
        <v>39580</v>
      </c>
      <c r="X8" s="6">
        <f t="shared" si="8"/>
        <v>39587</v>
      </c>
      <c r="Y8" s="6">
        <f t="shared" si="8"/>
        <v>39594</v>
      </c>
      <c r="Z8" s="6">
        <f t="shared" si="8"/>
        <v>39601</v>
      </c>
      <c r="AA8" s="6">
        <f t="shared" si="8"/>
        <v>39608</v>
      </c>
      <c r="AB8" s="6">
        <f t="shared" si="8"/>
        <v>39615</v>
      </c>
      <c r="AC8" s="6">
        <f t="shared" si="8"/>
        <v>39622</v>
      </c>
      <c r="AD8" s="6">
        <f t="shared" si="8"/>
        <v>39629</v>
      </c>
      <c r="AE8" s="6">
        <f>AD8+7</f>
        <v>39636</v>
      </c>
      <c r="AF8" s="6">
        <f>AE8+7</f>
        <v>39643</v>
      </c>
      <c r="AG8" s="6">
        <f t="shared" ref="AG8:CD8" si="9">AF8+7</f>
        <v>39650</v>
      </c>
      <c r="AH8" s="6">
        <f t="shared" si="9"/>
        <v>39657</v>
      </c>
      <c r="AI8" s="6">
        <f t="shared" si="9"/>
        <v>39664</v>
      </c>
      <c r="AJ8" s="6">
        <f t="shared" si="9"/>
        <v>39671</v>
      </c>
      <c r="AK8" s="6">
        <f t="shared" si="9"/>
        <v>39678</v>
      </c>
      <c r="AL8" s="6">
        <f t="shared" si="9"/>
        <v>39685</v>
      </c>
      <c r="AM8" s="6">
        <f t="shared" si="9"/>
        <v>39692</v>
      </c>
      <c r="AN8" s="6">
        <f t="shared" si="9"/>
        <v>39699</v>
      </c>
      <c r="AO8" s="6">
        <f t="shared" si="9"/>
        <v>39706</v>
      </c>
      <c r="AP8" s="6">
        <f t="shared" si="9"/>
        <v>39713</v>
      </c>
      <c r="AQ8" s="6">
        <f t="shared" si="9"/>
        <v>39720</v>
      </c>
      <c r="AR8" s="6">
        <f t="shared" si="9"/>
        <v>39727</v>
      </c>
      <c r="AS8" s="6">
        <f t="shared" si="9"/>
        <v>39734</v>
      </c>
      <c r="AT8" s="6">
        <f t="shared" si="9"/>
        <v>39741</v>
      </c>
      <c r="AU8" s="6">
        <f t="shared" si="9"/>
        <v>39748</v>
      </c>
      <c r="AV8" s="6">
        <f t="shared" si="9"/>
        <v>39755</v>
      </c>
      <c r="AW8" s="6">
        <f t="shared" si="9"/>
        <v>39762</v>
      </c>
      <c r="AX8" s="6">
        <f t="shared" si="9"/>
        <v>39769</v>
      </c>
      <c r="AY8" s="6">
        <f t="shared" si="9"/>
        <v>39776</v>
      </c>
      <c r="AZ8" s="6">
        <f t="shared" si="9"/>
        <v>39783</v>
      </c>
      <c r="BA8" s="6">
        <f t="shared" si="9"/>
        <v>39790</v>
      </c>
      <c r="BB8" s="6">
        <f t="shared" si="9"/>
        <v>39797</v>
      </c>
      <c r="BC8" s="6">
        <f t="shared" si="9"/>
        <v>39804</v>
      </c>
      <c r="BD8" s="6">
        <f t="shared" si="9"/>
        <v>39811</v>
      </c>
      <c r="BE8" s="6">
        <f t="shared" si="9"/>
        <v>39818</v>
      </c>
      <c r="BF8" s="6">
        <f t="shared" si="9"/>
        <v>39825</v>
      </c>
      <c r="BG8" s="6">
        <f t="shared" si="9"/>
        <v>39832</v>
      </c>
      <c r="BH8" s="6">
        <f t="shared" si="9"/>
        <v>39839</v>
      </c>
      <c r="BI8" s="6">
        <f t="shared" si="9"/>
        <v>39846</v>
      </c>
      <c r="BJ8" s="6">
        <f t="shared" si="9"/>
        <v>39853</v>
      </c>
      <c r="BK8" s="6">
        <f t="shared" si="9"/>
        <v>39860</v>
      </c>
      <c r="BL8" s="6">
        <f t="shared" si="9"/>
        <v>39867</v>
      </c>
      <c r="BM8" s="6">
        <f t="shared" si="9"/>
        <v>39874</v>
      </c>
      <c r="BN8" s="6">
        <f t="shared" si="9"/>
        <v>39881</v>
      </c>
      <c r="BO8" s="6">
        <f t="shared" si="9"/>
        <v>39888</v>
      </c>
      <c r="BP8" s="6">
        <f t="shared" si="9"/>
        <v>39895</v>
      </c>
      <c r="BQ8" s="6">
        <f t="shared" si="9"/>
        <v>39902</v>
      </c>
      <c r="BR8" s="6">
        <f t="shared" si="9"/>
        <v>39909</v>
      </c>
      <c r="BS8" s="6">
        <f t="shared" si="9"/>
        <v>39916</v>
      </c>
      <c r="BT8" s="6">
        <f t="shared" si="9"/>
        <v>39923</v>
      </c>
      <c r="BU8" s="6">
        <f t="shared" si="9"/>
        <v>39930</v>
      </c>
      <c r="BV8" s="6">
        <f t="shared" si="9"/>
        <v>39937</v>
      </c>
      <c r="BW8" s="6">
        <f t="shared" si="9"/>
        <v>39944</v>
      </c>
      <c r="BX8" s="6">
        <f t="shared" si="9"/>
        <v>39951</v>
      </c>
      <c r="BY8" s="6">
        <f t="shared" si="9"/>
        <v>39958</v>
      </c>
      <c r="BZ8" s="6">
        <f t="shared" si="9"/>
        <v>39965</v>
      </c>
      <c r="CA8" s="6">
        <f t="shared" si="9"/>
        <v>39972</v>
      </c>
      <c r="CB8" s="6">
        <f t="shared" si="9"/>
        <v>39979</v>
      </c>
      <c r="CC8" s="6">
        <f t="shared" si="9"/>
        <v>39986</v>
      </c>
      <c r="CD8" s="6">
        <f t="shared" si="9"/>
        <v>39993</v>
      </c>
    </row>
    <row r="9" spans="1:82" customFormat="1" x14ac:dyDescent="0.25">
      <c r="A9" s="9"/>
      <c r="B9" s="4"/>
      <c r="C9" s="2"/>
      <c r="D9" s="2"/>
      <c r="E9" s="20"/>
      <c r="F9" s="20"/>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row>
    <row r="10" spans="1:82" customFormat="1" x14ac:dyDescent="0.25">
      <c r="A10" s="9"/>
      <c r="B10" s="3" t="s">
        <v>6</v>
      </c>
      <c r="C10" s="2"/>
      <c r="D10" s="5" t="e">
        <f>#REF!</f>
        <v>#REF!</v>
      </c>
      <c r="E10" s="5" t="e">
        <f>#REF!</f>
        <v>#REF!</v>
      </c>
      <c r="F10" s="5" t="e">
        <f>#REF!</f>
        <v>#REF!</v>
      </c>
      <c r="G10" s="5" t="e">
        <f>#REF!</f>
        <v>#REF!</v>
      </c>
      <c r="H10" s="5" t="e">
        <f>#REF!</f>
        <v>#REF!</v>
      </c>
      <c r="I10" s="5" t="e">
        <f>#REF!</f>
        <v>#REF!</v>
      </c>
      <c r="J10" s="5" t="e">
        <f>#REF!</f>
        <v>#REF!</v>
      </c>
      <c r="K10" s="5" t="e">
        <f>#REF!</f>
        <v>#REF!</v>
      </c>
      <c r="L10" s="5" t="e">
        <f>#REF!</f>
        <v>#REF!</v>
      </c>
      <c r="M10" s="5" t="e">
        <f>#REF!</f>
        <v>#REF!</v>
      </c>
      <c r="N10" s="5" t="e">
        <f>#REF!</f>
        <v>#REF!</v>
      </c>
      <c r="O10" s="5" t="e">
        <f>#REF!</f>
        <v>#REF!</v>
      </c>
      <c r="P10" s="5" t="e">
        <f>#REF!</f>
        <v>#REF!</v>
      </c>
      <c r="Q10" s="5" t="e">
        <f>#REF!</f>
        <v>#REF!</v>
      </c>
      <c r="R10" s="5" t="e">
        <f>#REF!</f>
        <v>#REF!</v>
      </c>
      <c r="S10" s="5" t="e">
        <f>#REF!</f>
        <v>#REF!</v>
      </c>
      <c r="T10" s="5" t="e">
        <f>#REF!</f>
        <v>#REF!</v>
      </c>
      <c r="U10" s="5" t="e">
        <f>#REF!</f>
        <v>#REF!</v>
      </c>
      <c r="V10" s="5" t="e">
        <f>#REF!</f>
        <v>#REF!</v>
      </c>
      <c r="W10" s="5" t="e">
        <f>#REF!</f>
        <v>#REF!</v>
      </c>
      <c r="X10" s="5" t="e">
        <f>#REF!</f>
        <v>#REF!</v>
      </c>
      <c r="Y10" s="5" t="e">
        <f>#REF!</f>
        <v>#REF!</v>
      </c>
      <c r="Z10" s="5" t="e">
        <f>#REF!</f>
        <v>#REF!</v>
      </c>
      <c r="AA10" s="5" t="e">
        <f>#REF!</f>
        <v>#REF!</v>
      </c>
      <c r="AB10" s="5" t="e">
        <f>#REF!</f>
        <v>#REF!</v>
      </c>
      <c r="AC10" s="5" t="e">
        <f>#REF!</f>
        <v>#REF!</v>
      </c>
      <c r="AD10" s="5" t="e">
        <f>#REF!</f>
        <v>#REF!</v>
      </c>
      <c r="AE10" s="5" t="e">
        <f>#REF!</f>
        <v>#REF!</v>
      </c>
      <c r="AF10" s="5" t="e">
        <f>#REF!</f>
        <v>#REF!</v>
      </c>
      <c r="AG10" s="5" t="e">
        <f>#REF!</f>
        <v>#REF!</v>
      </c>
      <c r="AH10" s="5" t="e">
        <f>#REF!</f>
        <v>#REF!</v>
      </c>
      <c r="AI10" s="5" t="e">
        <f>#REF!</f>
        <v>#REF!</v>
      </c>
      <c r="AJ10" s="5" t="e">
        <f>#REF!</f>
        <v>#REF!</v>
      </c>
      <c r="AK10" s="5" t="e">
        <f>#REF!</f>
        <v>#REF!</v>
      </c>
      <c r="AL10" s="5" t="e">
        <f>#REF!</f>
        <v>#REF!</v>
      </c>
      <c r="AM10" s="5" t="e">
        <f>#REF!</f>
        <v>#REF!</v>
      </c>
      <c r="AN10" s="5" t="e">
        <f>#REF!</f>
        <v>#REF!</v>
      </c>
      <c r="AO10" s="5" t="e">
        <f>#REF!</f>
        <v>#REF!</v>
      </c>
      <c r="AP10" s="5" t="e">
        <f>#REF!</f>
        <v>#REF!</v>
      </c>
      <c r="AQ10" s="5" t="e">
        <f>#REF!</f>
        <v>#REF!</v>
      </c>
      <c r="AR10" s="5" t="e">
        <f>#REF!</f>
        <v>#REF!</v>
      </c>
      <c r="AS10" s="5" t="e">
        <f>#REF!</f>
        <v>#REF!</v>
      </c>
      <c r="AT10" s="5" t="e">
        <f>#REF!</f>
        <v>#REF!</v>
      </c>
      <c r="AU10" s="5" t="e">
        <f>#REF!</f>
        <v>#REF!</v>
      </c>
      <c r="AV10" s="5" t="e">
        <f>#REF!</f>
        <v>#REF!</v>
      </c>
      <c r="AW10" s="5" t="e">
        <f>#REF!</f>
        <v>#REF!</v>
      </c>
      <c r="AX10" s="5" t="e">
        <f>#REF!</f>
        <v>#REF!</v>
      </c>
      <c r="AY10" s="5" t="e">
        <f>#REF!</f>
        <v>#REF!</v>
      </c>
      <c r="AZ10" s="5" t="e">
        <f>#REF!</f>
        <v>#REF!</v>
      </c>
      <c r="BA10" s="5" t="e">
        <f>#REF!</f>
        <v>#REF!</v>
      </c>
      <c r="BB10" s="5" t="e">
        <f>#REF!</f>
        <v>#REF!</v>
      </c>
      <c r="BC10" s="5" t="e">
        <f>#REF!</f>
        <v>#REF!</v>
      </c>
      <c r="BD10" s="5" t="e">
        <f>#REF!</f>
        <v>#REF!</v>
      </c>
      <c r="BE10" s="5" t="e">
        <f>#REF!</f>
        <v>#REF!</v>
      </c>
      <c r="BF10" s="5" t="e">
        <f>#REF!</f>
        <v>#REF!</v>
      </c>
      <c r="BG10" s="5" t="e">
        <f>#REF!</f>
        <v>#REF!</v>
      </c>
      <c r="BH10" s="5" t="e">
        <f>#REF!</f>
        <v>#REF!</v>
      </c>
      <c r="BI10" s="5" t="e">
        <f>#REF!</f>
        <v>#REF!</v>
      </c>
      <c r="BJ10" s="5" t="e">
        <f>#REF!</f>
        <v>#REF!</v>
      </c>
      <c r="BK10" s="5" t="e">
        <f>#REF!</f>
        <v>#REF!</v>
      </c>
      <c r="BL10" s="5" t="e">
        <f>#REF!</f>
        <v>#REF!</v>
      </c>
      <c r="BM10" s="5" t="e">
        <f>#REF!</f>
        <v>#REF!</v>
      </c>
      <c r="BN10" s="5" t="e">
        <f>#REF!</f>
        <v>#REF!</v>
      </c>
      <c r="BO10" s="5" t="e">
        <f>#REF!</f>
        <v>#REF!</v>
      </c>
      <c r="BP10" s="5" t="e">
        <f>#REF!</f>
        <v>#REF!</v>
      </c>
      <c r="BQ10" s="5" t="e">
        <f>#REF!</f>
        <v>#REF!</v>
      </c>
      <c r="BR10" s="5" t="e">
        <f>#REF!</f>
        <v>#REF!</v>
      </c>
      <c r="BS10" s="5" t="e">
        <f>#REF!</f>
        <v>#REF!</v>
      </c>
      <c r="BT10" s="5" t="e">
        <f>#REF!</f>
        <v>#REF!</v>
      </c>
      <c r="BU10" s="5" t="e">
        <f>#REF!</f>
        <v>#REF!</v>
      </c>
      <c r="BV10" s="5" t="e">
        <f>#REF!</f>
        <v>#REF!</v>
      </c>
      <c r="BW10" s="5" t="e">
        <f>#REF!</f>
        <v>#REF!</v>
      </c>
      <c r="BX10" s="5" t="e">
        <f>#REF!</f>
        <v>#REF!</v>
      </c>
      <c r="BY10" s="5" t="e">
        <f>#REF!</f>
        <v>#REF!</v>
      </c>
      <c r="BZ10" s="5" t="e">
        <f>#REF!</f>
        <v>#REF!</v>
      </c>
      <c r="CA10" s="5" t="e">
        <f>#REF!</f>
        <v>#REF!</v>
      </c>
      <c r="CB10" s="5" t="e">
        <f>#REF!</f>
        <v>#REF!</v>
      </c>
      <c r="CC10" s="5" t="e">
        <f>#REF!</f>
        <v>#REF!</v>
      </c>
      <c r="CD10" s="5" t="e">
        <f>#REF!</f>
        <v>#REF!</v>
      </c>
    </row>
    <row r="11" spans="1:82" customFormat="1" ht="13" x14ac:dyDescent="0.3">
      <c r="A11" s="9"/>
      <c r="B11" s="3" t="s">
        <v>7</v>
      </c>
      <c r="C11" s="8" t="e">
        <f>MAX(D11:IV11)</f>
        <v>#REF!</v>
      </c>
      <c r="D11" s="5" t="e">
        <f>D24</f>
        <v>#REF!</v>
      </c>
      <c r="E11" s="5" t="e">
        <f t="shared" ref="E11:BP11" si="10">E24</f>
        <v>#REF!</v>
      </c>
      <c r="F11" s="5" t="e">
        <f t="shared" si="10"/>
        <v>#REF!</v>
      </c>
      <c r="G11" s="5" t="e">
        <f t="shared" si="10"/>
        <v>#REF!</v>
      </c>
      <c r="H11" s="5" t="e">
        <f t="shared" si="10"/>
        <v>#REF!</v>
      </c>
      <c r="I11" s="5" t="e">
        <f t="shared" si="10"/>
        <v>#REF!</v>
      </c>
      <c r="J11" s="5" t="e">
        <f t="shared" si="10"/>
        <v>#REF!</v>
      </c>
      <c r="K11" s="5" t="e">
        <f t="shared" si="10"/>
        <v>#REF!</v>
      </c>
      <c r="L11" s="5" t="e">
        <f t="shared" si="10"/>
        <v>#REF!</v>
      </c>
      <c r="M11" s="5" t="e">
        <f t="shared" si="10"/>
        <v>#REF!</v>
      </c>
      <c r="N11" s="5" t="e">
        <f t="shared" si="10"/>
        <v>#REF!</v>
      </c>
      <c r="O11" s="5" t="e">
        <f t="shared" si="10"/>
        <v>#REF!</v>
      </c>
      <c r="P11" s="5" t="e">
        <f t="shared" si="10"/>
        <v>#REF!</v>
      </c>
      <c r="Q11" s="5" t="e">
        <f t="shared" si="10"/>
        <v>#REF!</v>
      </c>
      <c r="R11" s="5" t="e">
        <f t="shared" si="10"/>
        <v>#REF!</v>
      </c>
      <c r="S11" s="5" t="e">
        <f t="shared" si="10"/>
        <v>#REF!</v>
      </c>
      <c r="T11" s="5" t="e">
        <f t="shared" si="10"/>
        <v>#REF!</v>
      </c>
      <c r="U11" s="5" t="e">
        <f t="shared" si="10"/>
        <v>#REF!</v>
      </c>
      <c r="V11" s="5" t="e">
        <f t="shared" si="10"/>
        <v>#REF!</v>
      </c>
      <c r="W11" s="5" t="e">
        <f t="shared" si="10"/>
        <v>#REF!</v>
      </c>
      <c r="X11" s="5" t="e">
        <f t="shared" si="10"/>
        <v>#REF!</v>
      </c>
      <c r="Y11" s="5" t="e">
        <f t="shared" si="10"/>
        <v>#REF!</v>
      </c>
      <c r="Z11" s="5" t="e">
        <f t="shared" si="10"/>
        <v>#REF!</v>
      </c>
      <c r="AA11" s="5" t="e">
        <f t="shared" si="10"/>
        <v>#REF!</v>
      </c>
      <c r="AB11" s="5" t="e">
        <f t="shared" si="10"/>
        <v>#REF!</v>
      </c>
      <c r="AC11" s="5" t="e">
        <f t="shared" si="10"/>
        <v>#REF!</v>
      </c>
      <c r="AD11" s="5" t="e">
        <f t="shared" si="10"/>
        <v>#REF!</v>
      </c>
      <c r="AE11" s="5" t="e">
        <f t="shared" si="10"/>
        <v>#REF!</v>
      </c>
      <c r="AF11" s="5" t="e">
        <f t="shared" si="10"/>
        <v>#REF!</v>
      </c>
      <c r="AG11" s="5" t="e">
        <f t="shared" si="10"/>
        <v>#REF!</v>
      </c>
      <c r="AH11" s="5" t="e">
        <f t="shared" si="10"/>
        <v>#REF!</v>
      </c>
      <c r="AI11" s="5" t="e">
        <f t="shared" si="10"/>
        <v>#REF!</v>
      </c>
      <c r="AJ11" s="5" t="e">
        <f t="shared" si="10"/>
        <v>#REF!</v>
      </c>
      <c r="AK11" s="5" t="e">
        <f t="shared" si="10"/>
        <v>#REF!</v>
      </c>
      <c r="AL11" s="5" t="e">
        <f t="shared" si="10"/>
        <v>#REF!</v>
      </c>
      <c r="AM11" s="5" t="e">
        <f t="shared" si="10"/>
        <v>#REF!</v>
      </c>
      <c r="AN11" s="5" t="e">
        <f t="shared" si="10"/>
        <v>#REF!</v>
      </c>
      <c r="AO11" s="5" t="e">
        <f t="shared" si="10"/>
        <v>#REF!</v>
      </c>
      <c r="AP11" s="5" t="e">
        <f t="shared" si="10"/>
        <v>#REF!</v>
      </c>
      <c r="AQ11" s="5" t="e">
        <f t="shared" si="10"/>
        <v>#REF!</v>
      </c>
      <c r="AR11" s="5" t="e">
        <f t="shared" si="10"/>
        <v>#REF!</v>
      </c>
      <c r="AS11" s="5" t="e">
        <f t="shared" si="10"/>
        <v>#REF!</v>
      </c>
      <c r="AT11" s="5" t="e">
        <f t="shared" si="10"/>
        <v>#REF!</v>
      </c>
      <c r="AU11" s="5" t="e">
        <f t="shared" si="10"/>
        <v>#REF!</v>
      </c>
      <c r="AV11" s="5" t="e">
        <f t="shared" si="10"/>
        <v>#REF!</v>
      </c>
      <c r="AW11" s="5" t="e">
        <f t="shared" si="10"/>
        <v>#REF!</v>
      </c>
      <c r="AX11" s="5" t="e">
        <f t="shared" si="10"/>
        <v>#REF!</v>
      </c>
      <c r="AY11" s="5" t="e">
        <f t="shared" si="10"/>
        <v>#REF!</v>
      </c>
      <c r="AZ11" s="5" t="e">
        <f t="shared" si="10"/>
        <v>#REF!</v>
      </c>
      <c r="BA11" s="5" t="e">
        <f t="shared" si="10"/>
        <v>#REF!</v>
      </c>
      <c r="BB11" s="5" t="e">
        <f t="shared" si="10"/>
        <v>#REF!</v>
      </c>
      <c r="BC11" s="5" t="e">
        <f t="shared" si="10"/>
        <v>#REF!</v>
      </c>
      <c r="BD11" s="5" t="e">
        <f t="shared" si="10"/>
        <v>#REF!</v>
      </c>
      <c r="BE11" s="5" t="e">
        <f t="shared" si="10"/>
        <v>#REF!</v>
      </c>
      <c r="BF11" s="5" t="e">
        <f t="shared" si="10"/>
        <v>#REF!</v>
      </c>
      <c r="BG11" s="5" t="e">
        <f t="shared" si="10"/>
        <v>#REF!</v>
      </c>
      <c r="BH11" s="5" t="e">
        <f t="shared" si="10"/>
        <v>#REF!</v>
      </c>
      <c r="BI11" s="5" t="e">
        <f t="shared" si="10"/>
        <v>#REF!</v>
      </c>
      <c r="BJ11" s="5" t="e">
        <f t="shared" si="10"/>
        <v>#REF!</v>
      </c>
      <c r="BK11" s="5" t="e">
        <f t="shared" si="10"/>
        <v>#REF!</v>
      </c>
      <c r="BL11" s="5" t="e">
        <f t="shared" si="10"/>
        <v>#REF!</v>
      </c>
      <c r="BM11" s="5" t="e">
        <f t="shared" si="10"/>
        <v>#REF!</v>
      </c>
      <c r="BN11" s="5" t="e">
        <f t="shared" si="10"/>
        <v>#REF!</v>
      </c>
      <c r="BO11" s="5" t="e">
        <f t="shared" si="10"/>
        <v>#REF!</v>
      </c>
      <c r="BP11" s="5" t="e">
        <f t="shared" si="10"/>
        <v>#REF!</v>
      </c>
      <c r="BQ11" s="5" t="e">
        <f t="shared" ref="BQ11:CD11" si="11">BQ24</f>
        <v>#REF!</v>
      </c>
      <c r="BR11" s="5" t="e">
        <f t="shared" si="11"/>
        <v>#REF!</v>
      </c>
      <c r="BS11" s="5" t="e">
        <f t="shared" si="11"/>
        <v>#REF!</v>
      </c>
      <c r="BT11" s="5" t="e">
        <f t="shared" si="11"/>
        <v>#REF!</v>
      </c>
      <c r="BU11" s="5" t="e">
        <f t="shared" si="11"/>
        <v>#REF!</v>
      </c>
      <c r="BV11" s="5" t="e">
        <f t="shared" si="11"/>
        <v>#REF!</v>
      </c>
      <c r="BW11" s="5" t="e">
        <f t="shared" si="11"/>
        <v>#REF!</v>
      </c>
      <c r="BX11" s="5" t="e">
        <f t="shared" si="11"/>
        <v>#REF!</v>
      </c>
      <c r="BY11" s="5" t="e">
        <f t="shared" si="11"/>
        <v>#REF!</v>
      </c>
      <c r="BZ11" s="5" t="e">
        <f t="shared" si="11"/>
        <v>#REF!</v>
      </c>
      <c r="CA11" s="5" t="e">
        <f t="shared" si="11"/>
        <v>#REF!</v>
      </c>
      <c r="CB11" s="5" t="e">
        <f t="shared" si="11"/>
        <v>#REF!</v>
      </c>
      <c r="CC11" s="5" t="e">
        <f t="shared" si="11"/>
        <v>#REF!</v>
      </c>
      <c r="CD11" s="5" t="e">
        <f t="shared" si="11"/>
        <v>#REF!</v>
      </c>
    </row>
    <row r="12" spans="1:82" customFormat="1" x14ac:dyDescent="0.25">
      <c r="A12" s="9"/>
      <c r="B12" s="1" t="s">
        <v>8</v>
      </c>
      <c r="C12" s="2"/>
      <c r="D12" s="5" t="e">
        <f>#REF!</f>
        <v>#REF!</v>
      </c>
      <c r="E12" s="5" t="e">
        <f>#REF!</f>
        <v>#REF!</v>
      </c>
      <c r="F12" s="5" t="e">
        <f>#REF!</f>
        <v>#REF!</v>
      </c>
      <c r="G12" s="5" t="e">
        <f>#REF!</f>
        <v>#REF!</v>
      </c>
      <c r="H12" s="5" t="e">
        <f>#REF!</f>
        <v>#REF!</v>
      </c>
      <c r="I12" s="5" t="e">
        <f>#REF!</f>
        <v>#REF!</v>
      </c>
      <c r="J12" s="5" t="e">
        <f>#REF!</f>
        <v>#REF!</v>
      </c>
      <c r="K12" s="5" t="e">
        <f>#REF!</f>
        <v>#REF!</v>
      </c>
      <c r="L12" s="5" t="e">
        <f>#REF!</f>
        <v>#REF!</v>
      </c>
      <c r="M12" s="5" t="e">
        <f>#REF!</f>
        <v>#REF!</v>
      </c>
      <c r="N12" s="5" t="e">
        <f>#REF!</f>
        <v>#REF!</v>
      </c>
      <c r="O12" s="5" t="e">
        <f>#REF!</f>
        <v>#REF!</v>
      </c>
      <c r="P12" s="5" t="e">
        <f>#REF!</f>
        <v>#REF!</v>
      </c>
      <c r="Q12" s="5" t="e">
        <f>#REF!</f>
        <v>#REF!</v>
      </c>
      <c r="R12" s="5" t="e">
        <f>#REF!</f>
        <v>#REF!</v>
      </c>
      <c r="S12" s="5" t="e">
        <f>#REF!</f>
        <v>#REF!</v>
      </c>
      <c r="T12" s="5" t="e">
        <f>#REF!</f>
        <v>#REF!</v>
      </c>
      <c r="U12" s="5" t="e">
        <f>#REF!</f>
        <v>#REF!</v>
      </c>
      <c r="V12" s="5" t="e">
        <f>#REF!</f>
        <v>#REF!</v>
      </c>
      <c r="W12" s="5" t="e">
        <f>#REF!</f>
        <v>#REF!</v>
      </c>
      <c r="X12" s="5" t="e">
        <f>#REF!</f>
        <v>#REF!</v>
      </c>
      <c r="Y12" s="5" t="e">
        <f>#REF!</f>
        <v>#REF!</v>
      </c>
      <c r="Z12" s="5" t="e">
        <f>#REF!</f>
        <v>#REF!</v>
      </c>
      <c r="AA12" s="5" t="e">
        <f>#REF!</f>
        <v>#REF!</v>
      </c>
      <c r="AB12" s="5" t="e">
        <f>#REF!</f>
        <v>#REF!</v>
      </c>
      <c r="AC12" s="5" t="e">
        <f>#REF!</f>
        <v>#REF!</v>
      </c>
      <c r="AD12" s="5" t="e">
        <f>#REF!</f>
        <v>#REF!</v>
      </c>
      <c r="AE12" s="5" t="e">
        <f>#REF!</f>
        <v>#REF!</v>
      </c>
      <c r="AF12" s="5" t="e">
        <f>#REF!</f>
        <v>#REF!</v>
      </c>
      <c r="AG12" s="5" t="e">
        <f>#REF!</f>
        <v>#REF!</v>
      </c>
      <c r="AH12" s="5" t="e">
        <f>#REF!</f>
        <v>#REF!</v>
      </c>
      <c r="AI12" s="5" t="e">
        <f>#REF!</f>
        <v>#REF!</v>
      </c>
      <c r="AJ12" s="5" t="e">
        <f>#REF!</f>
        <v>#REF!</v>
      </c>
      <c r="AK12" s="5" t="e">
        <f>#REF!</f>
        <v>#REF!</v>
      </c>
      <c r="AL12" s="5" t="e">
        <f>#REF!</f>
        <v>#REF!</v>
      </c>
      <c r="AM12" s="5" t="e">
        <f>#REF!</f>
        <v>#REF!</v>
      </c>
      <c r="AN12" s="5" t="e">
        <f>#REF!</f>
        <v>#REF!</v>
      </c>
      <c r="AO12" s="5" t="e">
        <f>#REF!</f>
        <v>#REF!</v>
      </c>
      <c r="AP12" s="5" t="e">
        <f>#REF!</f>
        <v>#REF!</v>
      </c>
      <c r="AQ12" s="5" t="e">
        <f>#REF!</f>
        <v>#REF!</v>
      </c>
      <c r="AR12" s="5" t="e">
        <f>#REF!</f>
        <v>#REF!</v>
      </c>
      <c r="AS12" s="5" t="e">
        <f>#REF!</f>
        <v>#REF!</v>
      </c>
      <c r="AT12" s="5" t="e">
        <f>#REF!</f>
        <v>#REF!</v>
      </c>
      <c r="AU12" s="5" t="e">
        <f>#REF!</f>
        <v>#REF!</v>
      </c>
      <c r="AV12" s="5" t="e">
        <f>#REF!</f>
        <v>#REF!</v>
      </c>
      <c r="AW12" s="5" t="e">
        <f>#REF!</f>
        <v>#REF!</v>
      </c>
      <c r="AX12" s="5" t="e">
        <f>#REF!</f>
        <v>#REF!</v>
      </c>
      <c r="AY12" s="5" t="e">
        <f>#REF!</f>
        <v>#REF!</v>
      </c>
      <c r="AZ12" s="5" t="e">
        <f>#REF!</f>
        <v>#REF!</v>
      </c>
      <c r="BA12" s="5" t="e">
        <f>#REF!</f>
        <v>#REF!</v>
      </c>
      <c r="BB12" s="5" t="e">
        <f>#REF!</f>
        <v>#REF!</v>
      </c>
      <c r="BC12" s="5" t="e">
        <f>#REF!</f>
        <v>#REF!</v>
      </c>
      <c r="BD12" s="5" t="e">
        <f>#REF!</f>
        <v>#REF!</v>
      </c>
      <c r="BE12" s="5" t="e">
        <f>#REF!</f>
        <v>#REF!</v>
      </c>
      <c r="BF12" s="5" t="e">
        <f>#REF!</f>
        <v>#REF!</v>
      </c>
      <c r="BG12" s="5" t="e">
        <f>#REF!</f>
        <v>#REF!</v>
      </c>
      <c r="BH12" s="5" t="e">
        <f>#REF!</f>
        <v>#REF!</v>
      </c>
      <c r="BI12" s="5" t="e">
        <f>#REF!</f>
        <v>#REF!</v>
      </c>
      <c r="BJ12" s="5" t="e">
        <f>#REF!</f>
        <v>#REF!</v>
      </c>
      <c r="BK12" s="5" t="e">
        <f>#REF!</f>
        <v>#REF!</v>
      </c>
      <c r="BL12" s="5" t="e">
        <f>#REF!</f>
        <v>#REF!</v>
      </c>
      <c r="BM12" s="5" t="e">
        <f>#REF!</f>
        <v>#REF!</v>
      </c>
      <c r="BN12" s="5" t="e">
        <f>#REF!</f>
        <v>#REF!</v>
      </c>
      <c r="BO12" s="5" t="e">
        <f>#REF!</f>
        <v>#REF!</v>
      </c>
      <c r="BP12" s="5" t="e">
        <f>#REF!</f>
        <v>#REF!</v>
      </c>
      <c r="BQ12" s="5" t="e">
        <f>#REF!</f>
        <v>#REF!</v>
      </c>
      <c r="BR12" s="5" t="e">
        <f>#REF!</f>
        <v>#REF!</v>
      </c>
      <c r="BS12" s="5" t="e">
        <f>#REF!</f>
        <v>#REF!</v>
      </c>
      <c r="BT12" s="5" t="e">
        <f>#REF!</f>
        <v>#REF!</v>
      </c>
      <c r="BU12" s="5" t="e">
        <f>#REF!</f>
        <v>#REF!</v>
      </c>
      <c r="BV12" s="5" t="e">
        <f>#REF!</f>
        <v>#REF!</v>
      </c>
      <c r="BW12" s="5" t="e">
        <f>#REF!</f>
        <v>#REF!</v>
      </c>
      <c r="BX12" s="5" t="e">
        <f>#REF!</f>
        <v>#REF!</v>
      </c>
      <c r="BY12" s="5" t="e">
        <f>#REF!</f>
        <v>#REF!</v>
      </c>
      <c r="BZ12" s="5" t="e">
        <f>#REF!</f>
        <v>#REF!</v>
      </c>
      <c r="CA12" s="5" t="e">
        <f>#REF!</f>
        <v>#REF!</v>
      </c>
      <c r="CB12" s="5" t="e">
        <f>#REF!</f>
        <v>#REF!</v>
      </c>
      <c r="CC12" s="5" t="e">
        <f>#REF!</f>
        <v>#REF!</v>
      </c>
      <c r="CD12" s="5" t="e">
        <f>#REF!</f>
        <v>#REF!</v>
      </c>
    </row>
    <row r="13" spans="1:82" customFormat="1" x14ac:dyDescent="0.25">
      <c r="A13" s="9"/>
      <c r="B13" s="1" t="s">
        <v>9</v>
      </c>
      <c r="C13" s="2"/>
      <c r="D13" s="5" t="e">
        <f>D25</f>
        <v>#REF!</v>
      </c>
      <c r="E13" s="5" t="e">
        <f t="shared" ref="E13:BP13" si="12">E25</f>
        <v>#REF!</v>
      </c>
      <c r="F13" s="5" t="e">
        <f t="shared" si="12"/>
        <v>#REF!</v>
      </c>
      <c r="G13" s="5" t="e">
        <f t="shared" si="12"/>
        <v>#REF!</v>
      </c>
      <c r="H13" s="5" t="e">
        <f t="shared" si="12"/>
        <v>#REF!</v>
      </c>
      <c r="I13" s="5" t="e">
        <f t="shared" si="12"/>
        <v>#REF!</v>
      </c>
      <c r="J13" s="5" t="e">
        <f t="shared" si="12"/>
        <v>#REF!</v>
      </c>
      <c r="K13" s="5" t="e">
        <f t="shared" si="12"/>
        <v>#REF!</v>
      </c>
      <c r="L13" s="5" t="e">
        <f t="shared" si="12"/>
        <v>#REF!</v>
      </c>
      <c r="M13" s="5" t="e">
        <f t="shared" si="12"/>
        <v>#REF!</v>
      </c>
      <c r="N13" s="5" t="e">
        <f t="shared" si="12"/>
        <v>#REF!</v>
      </c>
      <c r="O13" s="5" t="e">
        <f t="shared" si="12"/>
        <v>#REF!</v>
      </c>
      <c r="P13" s="5" t="e">
        <f t="shared" si="12"/>
        <v>#REF!</v>
      </c>
      <c r="Q13" s="5" t="e">
        <f t="shared" si="12"/>
        <v>#REF!</v>
      </c>
      <c r="R13" s="5" t="e">
        <f t="shared" si="12"/>
        <v>#REF!</v>
      </c>
      <c r="S13" s="5" t="e">
        <f t="shared" si="12"/>
        <v>#REF!</v>
      </c>
      <c r="T13" s="5" t="e">
        <f t="shared" si="12"/>
        <v>#REF!</v>
      </c>
      <c r="U13" s="5" t="e">
        <f t="shared" si="12"/>
        <v>#REF!</v>
      </c>
      <c r="V13" s="5" t="e">
        <f t="shared" si="12"/>
        <v>#REF!</v>
      </c>
      <c r="W13" s="5" t="e">
        <f t="shared" si="12"/>
        <v>#REF!</v>
      </c>
      <c r="X13" s="5" t="e">
        <f t="shared" si="12"/>
        <v>#REF!</v>
      </c>
      <c r="Y13" s="5" t="e">
        <f t="shared" si="12"/>
        <v>#REF!</v>
      </c>
      <c r="Z13" s="5" t="e">
        <f t="shared" si="12"/>
        <v>#REF!</v>
      </c>
      <c r="AA13" s="5" t="e">
        <f t="shared" si="12"/>
        <v>#REF!</v>
      </c>
      <c r="AB13" s="5" t="e">
        <f t="shared" si="12"/>
        <v>#REF!</v>
      </c>
      <c r="AC13" s="5" t="e">
        <f t="shared" si="12"/>
        <v>#REF!</v>
      </c>
      <c r="AD13" s="5" t="e">
        <f t="shared" si="12"/>
        <v>#REF!</v>
      </c>
      <c r="AE13" s="5" t="e">
        <f t="shared" si="12"/>
        <v>#REF!</v>
      </c>
      <c r="AF13" s="5" t="e">
        <f t="shared" si="12"/>
        <v>#REF!</v>
      </c>
      <c r="AG13" s="5" t="e">
        <f t="shared" si="12"/>
        <v>#REF!</v>
      </c>
      <c r="AH13" s="5" t="e">
        <f t="shared" si="12"/>
        <v>#REF!</v>
      </c>
      <c r="AI13" s="5" t="e">
        <f t="shared" si="12"/>
        <v>#REF!</v>
      </c>
      <c r="AJ13" s="5" t="e">
        <f t="shared" si="12"/>
        <v>#REF!</v>
      </c>
      <c r="AK13" s="5" t="e">
        <f t="shared" si="12"/>
        <v>#REF!</v>
      </c>
      <c r="AL13" s="5" t="e">
        <f t="shared" si="12"/>
        <v>#REF!</v>
      </c>
      <c r="AM13" s="5" t="e">
        <f t="shared" si="12"/>
        <v>#REF!</v>
      </c>
      <c r="AN13" s="5" t="e">
        <f t="shared" si="12"/>
        <v>#REF!</v>
      </c>
      <c r="AO13" s="5" t="e">
        <f t="shared" si="12"/>
        <v>#REF!</v>
      </c>
      <c r="AP13" s="5" t="e">
        <f t="shared" si="12"/>
        <v>#REF!</v>
      </c>
      <c r="AQ13" s="5" t="e">
        <f t="shared" si="12"/>
        <v>#REF!</v>
      </c>
      <c r="AR13" s="5" t="e">
        <f t="shared" si="12"/>
        <v>#REF!</v>
      </c>
      <c r="AS13" s="5" t="e">
        <f t="shared" si="12"/>
        <v>#REF!</v>
      </c>
      <c r="AT13" s="5" t="e">
        <f t="shared" si="12"/>
        <v>#REF!</v>
      </c>
      <c r="AU13" s="5" t="e">
        <f t="shared" si="12"/>
        <v>#REF!</v>
      </c>
      <c r="AV13" s="5" t="e">
        <f t="shared" si="12"/>
        <v>#REF!</v>
      </c>
      <c r="AW13" s="5" t="e">
        <f t="shared" si="12"/>
        <v>#REF!</v>
      </c>
      <c r="AX13" s="5" t="e">
        <f t="shared" si="12"/>
        <v>#REF!</v>
      </c>
      <c r="AY13" s="5" t="e">
        <f t="shared" si="12"/>
        <v>#REF!</v>
      </c>
      <c r="AZ13" s="5" t="e">
        <f t="shared" si="12"/>
        <v>#REF!</v>
      </c>
      <c r="BA13" s="5" t="e">
        <f t="shared" si="12"/>
        <v>#REF!</v>
      </c>
      <c r="BB13" s="5" t="e">
        <f t="shared" si="12"/>
        <v>#REF!</v>
      </c>
      <c r="BC13" s="5" t="e">
        <f t="shared" si="12"/>
        <v>#REF!</v>
      </c>
      <c r="BD13" s="5" t="e">
        <f t="shared" si="12"/>
        <v>#REF!</v>
      </c>
      <c r="BE13" s="5" t="e">
        <f t="shared" si="12"/>
        <v>#REF!</v>
      </c>
      <c r="BF13" s="5" t="e">
        <f t="shared" si="12"/>
        <v>#REF!</v>
      </c>
      <c r="BG13" s="5" t="e">
        <f t="shared" si="12"/>
        <v>#REF!</v>
      </c>
      <c r="BH13" s="5" t="e">
        <f t="shared" si="12"/>
        <v>#REF!</v>
      </c>
      <c r="BI13" s="5" t="e">
        <f t="shared" si="12"/>
        <v>#REF!</v>
      </c>
      <c r="BJ13" s="5" t="e">
        <f t="shared" si="12"/>
        <v>#REF!</v>
      </c>
      <c r="BK13" s="5" t="e">
        <f t="shared" si="12"/>
        <v>#REF!</v>
      </c>
      <c r="BL13" s="5" t="e">
        <f t="shared" si="12"/>
        <v>#REF!</v>
      </c>
      <c r="BM13" s="5" t="e">
        <f t="shared" si="12"/>
        <v>#REF!</v>
      </c>
      <c r="BN13" s="5" t="e">
        <f t="shared" si="12"/>
        <v>#REF!</v>
      </c>
      <c r="BO13" s="5" t="e">
        <f t="shared" si="12"/>
        <v>#REF!</v>
      </c>
      <c r="BP13" s="5" t="e">
        <f t="shared" si="12"/>
        <v>#REF!</v>
      </c>
      <c r="BQ13" s="5" t="e">
        <f t="shared" ref="BQ13:CD13" si="13">BQ25</f>
        <v>#REF!</v>
      </c>
      <c r="BR13" s="5" t="e">
        <f t="shared" si="13"/>
        <v>#REF!</v>
      </c>
      <c r="BS13" s="5" t="e">
        <f t="shared" si="13"/>
        <v>#REF!</v>
      </c>
      <c r="BT13" s="5" t="e">
        <f t="shared" si="13"/>
        <v>#REF!</v>
      </c>
      <c r="BU13" s="5" t="e">
        <f t="shared" si="13"/>
        <v>#REF!</v>
      </c>
      <c r="BV13" s="5" t="e">
        <f t="shared" si="13"/>
        <v>#REF!</v>
      </c>
      <c r="BW13" s="5" t="e">
        <f t="shared" si="13"/>
        <v>#REF!</v>
      </c>
      <c r="BX13" s="5" t="e">
        <f t="shared" si="13"/>
        <v>#REF!</v>
      </c>
      <c r="BY13" s="5" t="e">
        <f t="shared" si="13"/>
        <v>#REF!</v>
      </c>
      <c r="BZ13" s="5" t="e">
        <f t="shared" si="13"/>
        <v>#REF!</v>
      </c>
      <c r="CA13" s="5" t="e">
        <f t="shared" si="13"/>
        <v>#REF!</v>
      </c>
      <c r="CB13" s="5" t="e">
        <f t="shared" si="13"/>
        <v>#REF!</v>
      </c>
      <c r="CC13" s="5" t="e">
        <f t="shared" si="13"/>
        <v>#REF!</v>
      </c>
      <c r="CD13" s="5" t="e">
        <f t="shared" si="13"/>
        <v>#REF!</v>
      </c>
    </row>
    <row r="14" spans="1:82" customFormat="1" x14ac:dyDescent="0.25">
      <c r="A14" s="9"/>
      <c r="B14" s="1" t="s">
        <v>10</v>
      </c>
      <c r="C14" s="2"/>
      <c r="D14" s="7" t="e">
        <f>IF(D10&lt;&gt;0,D12/D10,0)</f>
        <v>#REF!</v>
      </c>
      <c r="E14" s="7" t="e">
        <f>IF(E10&lt;&gt;0,E12/E10,0)</f>
        <v>#REF!</v>
      </c>
      <c r="F14" s="7" t="e">
        <f t="shared" ref="F14:Q14" si="14">IF(F10&lt;&gt;0,F12/F10,0)</f>
        <v>#REF!</v>
      </c>
      <c r="G14" s="7" t="e">
        <f t="shared" si="14"/>
        <v>#REF!</v>
      </c>
      <c r="H14" s="7" t="e">
        <f t="shared" si="14"/>
        <v>#REF!</v>
      </c>
      <c r="I14" s="7" t="e">
        <f t="shared" si="14"/>
        <v>#REF!</v>
      </c>
      <c r="J14" s="7" t="e">
        <f t="shared" si="14"/>
        <v>#REF!</v>
      </c>
      <c r="K14" s="7" t="e">
        <f t="shared" si="14"/>
        <v>#REF!</v>
      </c>
      <c r="L14" s="7" t="e">
        <f t="shared" si="14"/>
        <v>#REF!</v>
      </c>
      <c r="M14" s="7" t="e">
        <f t="shared" si="14"/>
        <v>#REF!</v>
      </c>
      <c r="N14" s="7" t="e">
        <f t="shared" si="14"/>
        <v>#REF!</v>
      </c>
      <c r="O14" s="7" t="e">
        <f t="shared" si="14"/>
        <v>#REF!</v>
      </c>
      <c r="P14" s="7" t="e">
        <f t="shared" si="14"/>
        <v>#REF!</v>
      </c>
      <c r="Q14" s="7" t="e">
        <f t="shared" si="14"/>
        <v>#REF!</v>
      </c>
      <c r="R14" s="7" t="e">
        <f t="shared" ref="R14:CC14" si="15">IF(R10&lt;&gt;0,R12/R10,0)</f>
        <v>#REF!</v>
      </c>
      <c r="S14" s="7" t="e">
        <f t="shared" si="15"/>
        <v>#REF!</v>
      </c>
      <c r="T14" s="7" t="e">
        <f t="shared" si="15"/>
        <v>#REF!</v>
      </c>
      <c r="U14" s="7" t="e">
        <f t="shared" si="15"/>
        <v>#REF!</v>
      </c>
      <c r="V14" s="7" t="e">
        <f t="shared" si="15"/>
        <v>#REF!</v>
      </c>
      <c r="W14" s="7" t="e">
        <f t="shared" si="15"/>
        <v>#REF!</v>
      </c>
      <c r="X14" s="7" t="e">
        <f t="shared" si="15"/>
        <v>#REF!</v>
      </c>
      <c r="Y14" s="7" t="e">
        <f t="shared" si="15"/>
        <v>#REF!</v>
      </c>
      <c r="Z14" s="7" t="e">
        <f t="shared" si="15"/>
        <v>#REF!</v>
      </c>
      <c r="AA14" s="7" t="e">
        <f t="shared" si="15"/>
        <v>#REF!</v>
      </c>
      <c r="AB14" s="7" t="e">
        <f t="shared" si="15"/>
        <v>#REF!</v>
      </c>
      <c r="AC14" s="7" t="e">
        <f t="shared" si="15"/>
        <v>#REF!</v>
      </c>
      <c r="AD14" s="7" t="e">
        <f t="shared" si="15"/>
        <v>#REF!</v>
      </c>
      <c r="AE14" s="7" t="e">
        <f t="shared" si="15"/>
        <v>#REF!</v>
      </c>
      <c r="AF14" s="7" t="e">
        <f t="shared" si="15"/>
        <v>#REF!</v>
      </c>
      <c r="AG14" s="7" t="e">
        <f t="shared" si="15"/>
        <v>#REF!</v>
      </c>
      <c r="AH14" s="7" t="e">
        <f t="shared" si="15"/>
        <v>#REF!</v>
      </c>
      <c r="AI14" s="7" t="e">
        <f t="shared" si="15"/>
        <v>#REF!</v>
      </c>
      <c r="AJ14" s="7" t="e">
        <f t="shared" si="15"/>
        <v>#REF!</v>
      </c>
      <c r="AK14" s="7" t="e">
        <f t="shared" si="15"/>
        <v>#REF!</v>
      </c>
      <c r="AL14" s="7" t="e">
        <f t="shared" si="15"/>
        <v>#REF!</v>
      </c>
      <c r="AM14" s="7" t="e">
        <f t="shared" si="15"/>
        <v>#REF!</v>
      </c>
      <c r="AN14" s="7" t="e">
        <f t="shared" si="15"/>
        <v>#REF!</v>
      </c>
      <c r="AO14" s="7" t="e">
        <f t="shared" si="15"/>
        <v>#REF!</v>
      </c>
      <c r="AP14" s="7" t="e">
        <f t="shared" si="15"/>
        <v>#REF!</v>
      </c>
      <c r="AQ14" s="7" t="e">
        <f t="shared" si="15"/>
        <v>#REF!</v>
      </c>
      <c r="AR14" s="7" t="e">
        <f t="shared" si="15"/>
        <v>#REF!</v>
      </c>
      <c r="AS14" s="7" t="e">
        <f t="shared" si="15"/>
        <v>#REF!</v>
      </c>
      <c r="AT14" s="7" t="e">
        <f t="shared" si="15"/>
        <v>#REF!</v>
      </c>
      <c r="AU14" s="7" t="e">
        <f t="shared" si="15"/>
        <v>#REF!</v>
      </c>
      <c r="AV14" s="7" t="e">
        <f t="shared" si="15"/>
        <v>#REF!</v>
      </c>
      <c r="AW14" s="7" t="e">
        <f t="shared" si="15"/>
        <v>#REF!</v>
      </c>
      <c r="AX14" s="7" t="e">
        <f t="shared" si="15"/>
        <v>#REF!</v>
      </c>
      <c r="AY14" s="7" t="e">
        <f t="shared" si="15"/>
        <v>#REF!</v>
      </c>
      <c r="AZ14" s="7" t="e">
        <f t="shared" si="15"/>
        <v>#REF!</v>
      </c>
      <c r="BA14" s="7" t="e">
        <f t="shared" si="15"/>
        <v>#REF!</v>
      </c>
      <c r="BB14" s="7" t="e">
        <f t="shared" si="15"/>
        <v>#REF!</v>
      </c>
      <c r="BC14" s="7" t="e">
        <f t="shared" si="15"/>
        <v>#REF!</v>
      </c>
      <c r="BD14" s="7" t="e">
        <f t="shared" si="15"/>
        <v>#REF!</v>
      </c>
      <c r="BE14" s="7" t="e">
        <f t="shared" si="15"/>
        <v>#REF!</v>
      </c>
      <c r="BF14" s="7" t="e">
        <f t="shared" si="15"/>
        <v>#REF!</v>
      </c>
      <c r="BG14" s="7" t="e">
        <f t="shared" si="15"/>
        <v>#REF!</v>
      </c>
      <c r="BH14" s="7" t="e">
        <f t="shared" si="15"/>
        <v>#REF!</v>
      </c>
      <c r="BI14" s="7" t="e">
        <f t="shared" si="15"/>
        <v>#REF!</v>
      </c>
      <c r="BJ14" s="7" t="e">
        <f t="shared" si="15"/>
        <v>#REF!</v>
      </c>
      <c r="BK14" s="7" t="e">
        <f t="shared" si="15"/>
        <v>#REF!</v>
      </c>
      <c r="BL14" s="7" t="e">
        <f t="shared" si="15"/>
        <v>#REF!</v>
      </c>
      <c r="BM14" s="7" t="e">
        <f t="shared" si="15"/>
        <v>#REF!</v>
      </c>
      <c r="BN14" s="7" t="e">
        <f t="shared" si="15"/>
        <v>#REF!</v>
      </c>
      <c r="BO14" s="7" t="e">
        <f t="shared" si="15"/>
        <v>#REF!</v>
      </c>
      <c r="BP14" s="7" t="e">
        <f t="shared" si="15"/>
        <v>#REF!</v>
      </c>
      <c r="BQ14" s="7" t="e">
        <f t="shared" si="15"/>
        <v>#REF!</v>
      </c>
      <c r="BR14" s="7" t="e">
        <f t="shared" si="15"/>
        <v>#REF!</v>
      </c>
      <c r="BS14" s="7" t="e">
        <f t="shared" si="15"/>
        <v>#REF!</v>
      </c>
      <c r="BT14" s="7" t="e">
        <f t="shared" si="15"/>
        <v>#REF!</v>
      </c>
      <c r="BU14" s="7" t="e">
        <f t="shared" si="15"/>
        <v>#REF!</v>
      </c>
      <c r="BV14" s="7" t="e">
        <f t="shared" si="15"/>
        <v>#REF!</v>
      </c>
      <c r="BW14" s="7" t="e">
        <f t="shared" si="15"/>
        <v>#REF!</v>
      </c>
      <c r="BX14" s="7" t="e">
        <f t="shared" si="15"/>
        <v>#REF!</v>
      </c>
      <c r="BY14" s="7" t="e">
        <f t="shared" si="15"/>
        <v>#REF!</v>
      </c>
      <c r="BZ14" s="7" t="e">
        <f t="shared" si="15"/>
        <v>#REF!</v>
      </c>
      <c r="CA14" s="7" t="e">
        <f t="shared" si="15"/>
        <v>#REF!</v>
      </c>
      <c r="CB14" s="7" t="e">
        <f t="shared" si="15"/>
        <v>#REF!</v>
      </c>
      <c r="CC14" s="7" t="e">
        <f t="shared" si="15"/>
        <v>#REF!</v>
      </c>
      <c r="CD14" s="7" t="e">
        <f>IF(CD10&lt;&gt;0,CD12/CD10,0)</f>
        <v>#REF!</v>
      </c>
    </row>
    <row r="15" spans="1:82" customFormat="1" x14ac:dyDescent="0.25">
      <c r="A15" s="9"/>
      <c r="B15" s="1" t="s">
        <v>0</v>
      </c>
      <c r="C15" s="2"/>
      <c r="D15" s="7" t="e">
        <f>IF($C$11&lt;&gt;0,D13/$C$11,0)</f>
        <v>#REF!</v>
      </c>
      <c r="E15" s="7" t="e">
        <f>IF($C$11&lt;&gt;0,E13/$C$11,0)</f>
        <v>#REF!</v>
      </c>
      <c r="F15" s="7" t="e">
        <f t="shared" ref="F15:Q15" si="16">IF($C$11&lt;&gt;0,F13/$C$11,0)</f>
        <v>#REF!</v>
      </c>
      <c r="G15" s="7" t="e">
        <f t="shared" si="16"/>
        <v>#REF!</v>
      </c>
      <c r="H15" s="7" t="e">
        <f t="shared" si="16"/>
        <v>#REF!</v>
      </c>
      <c r="I15" s="7" t="e">
        <f t="shared" si="16"/>
        <v>#REF!</v>
      </c>
      <c r="J15" s="7" t="e">
        <f t="shared" si="16"/>
        <v>#REF!</v>
      </c>
      <c r="K15" s="7" t="e">
        <f t="shared" si="16"/>
        <v>#REF!</v>
      </c>
      <c r="L15" s="7" t="e">
        <f t="shared" si="16"/>
        <v>#REF!</v>
      </c>
      <c r="M15" s="7" t="e">
        <f t="shared" si="16"/>
        <v>#REF!</v>
      </c>
      <c r="N15" s="7" t="e">
        <f t="shared" si="16"/>
        <v>#REF!</v>
      </c>
      <c r="O15" s="7" t="e">
        <f t="shared" si="16"/>
        <v>#REF!</v>
      </c>
      <c r="P15" s="7" t="e">
        <f t="shared" si="16"/>
        <v>#REF!</v>
      </c>
      <c r="Q15" s="7" t="e">
        <f t="shared" si="16"/>
        <v>#REF!</v>
      </c>
      <c r="R15" s="7" t="e">
        <f t="shared" ref="R15:CC15" si="17">IF($C$11&lt;&gt;0,R13/$C$11,0)</f>
        <v>#REF!</v>
      </c>
      <c r="S15" s="7" t="e">
        <f t="shared" si="17"/>
        <v>#REF!</v>
      </c>
      <c r="T15" s="7" t="e">
        <f t="shared" si="17"/>
        <v>#REF!</v>
      </c>
      <c r="U15" s="7" t="e">
        <f t="shared" si="17"/>
        <v>#REF!</v>
      </c>
      <c r="V15" s="7" t="e">
        <f t="shared" si="17"/>
        <v>#REF!</v>
      </c>
      <c r="W15" s="7" t="e">
        <f t="shared" si="17"/>
        <v>#REF!</v>
      </c>
      <c r="X15" s="7" t="e">
        <f t="shared" si="17"/>
        <v>#REF!</v>
      </c>
      <c r="Y15" s="7" t="e">
        <f t="shared" si="17"/>
        <v>#REF!</v>
      </c>
      <c r="Z15" s="7" t="e">
        <f t="shared" si="17"/>
        <v>#REF!</v>
      </c>
      <c r="AA15" s="7" t="e">
        <f t="shared" si="17"/>
        <v>#REF!</v>
      </c>
      <c r="AB15" s="7" t="e">
        <f t="shared" si="17"/>
        <v>#REF!</v>
      </c>
      <c r="AC15" s="7" t="e">
        <f t="shared" si="17"/>
        <v>#REF!</v>
      </c>
      <c r="AD15" s="7" t="e">
        <f t="shared" si="17"/>
        <v>#REF!</v>
      </c>
      <c r="AE15" s="7" t="e">
        <f t="shared" si="17"/>
        <v>#REF!</v>
      </c>
      <c r="AF15" s="7" t="e">
        <f t="shared" si="17"/>
        <v>#REF!</v>
      </c>
      <c r="AG15" s="7" t="e">
        <f t="shared" si="17"/>
        <v>#REF!</v>
      </c>
      <c r="AH15" s="7" t="e">
        <f t="shared" si="17"/>
        <v>#REF!</v>
      </c>
      <c r="AI15" s="7" t="e">
        <f t="shared" si="17"/>
        <v>#REF!</v>
      </c>
      <c r="AJ15" s="7" t="e">
        <f t="shared" si="17"/>
        <v>#REF!</v>
      </c>
      <c r="AK15" s="7" t="e">
        <f t="shared" si="17"/>
        <v>#REF!</v>
      </c>
      <c r="AL15" s="7" t="e">
        <f t="shared" si="17"/>
        <v>#REF!</v>
      </c>
      <c r="AM15" s="7" t="e">
        <f t="shared" si="17"/>
        <v>#REF!</v>
      </c>
      <c r="AN15" s="7" t="e">
        <f t="shared" si="17"/>
        <v>#REF!</v>
      </c>
      <c r="AO15" s="7" t="e">
        <f t="shared" si="17"/>
        <v>#REF!</v>
      </c>
      <c r="AP15" s="7" t="e">
        <f t="shared" si="17"/>
        <v>#REF!</v>
      </c>
      <c r="AQ15" s="7" t="e">
        <f t="shared" si="17"/>
        <v>#REF!</v>
      </c>
      <c r="AR15" s="7" t="e">
        <f t="shared" si="17"/>
        <v>#REF!</v>
      </c>
      <c r="AS15" s="7" t="e">
        <f t="shared" si="17"/>
        <v>#REF!</v>
      </c>
      <c r="AT15" s="7" t="e">
        <f t="shared" si="17"/>
        <v>#REF!</v>
      </c>
      <c r="AU15" s="7" t="e">
        <f t="shared" si="17"/>
        <v>#REF!</v>
      </c>
      <c r="AV15" s="7" t="e">
        <f t="shared" si="17"/>
        <v>#REF!</v>
      </c>
      <c r="AW15" s="7" t="e">
        <f t="shared" si="17"/>
        <v>#REF!</v>
      </c>
      <c r="AX15" s="7" t="e">
        <f t="shared" si="17"/>
        <v>#REF!</v>
      </c>
      <c r="AY15" s="7" t="e">
        <f t="shared" si="17"/>
        <v>#REF!</v>
      </c>
      <c r="AZ15" s="7" t="e">
        <f t="shared" si="17"/>
        <v>#REF!</v>
      </c>
      <c r="BA15" s="7" t="e">
        <f t="shared" si="17"/>
        <v>#REF!</v>
      </c>
      <c r="BB15" s="7" t="e">
        <f t="shared" si="17"/>
        <v>#REF!</v>
      </c>
      <c r="BC15" s="7" t="e">
        <f t="shared" si="17"/>
        <v>#REF!</v>
      </c>
      <c r="BD15" s="7" t="e">
        <f t="shared" si="17"/>
        <v>#REF!</v>
      </c>
      <c r="BE15" s="7" t="e">
        <f t="shared" si="17"/>
        <v>#REF!</v>
      </c>
      <c r="BF15" s="7" t="e">
        <f t="shared" si="17"/>
        <v>#REF!</v>
      </c>
      <c r="BG15" s="7" t="e">
        <f t="shared" si="17"/>
        <v>#REF!</v>
      </c>
      <c r="BH15" s="7" t="e">
        <f t="shared" si="17"/>
        <v>#REF!</v>
      </c>
      <c r="BI15" s="7" t="e">
        <f t="shared" si="17"/>
        <v>#REF!</v>
      </c>
      <c r="BJ15" s="7" t="e">
        <f t="shared" si="17"/>
        <v>#REF!</v>
      </c>
      <c r="BK15" s="7" t="e">
        <f t="shared" si="17"/>
        <v>#REF!</v>
      </c>
      <c r="BL15" s="7" t="e">
        <f t="shared" si="17"/>
        <v>#REF!</v>
      </c>
      <c r="BM15" s="7" t="e">
        <f t="shared" si="17"/>
        <v>#REF!</v>
      </c>
      <c r="BN15" s="7" t="e">
        <f t="shared" si="17"/>
        <v>#REF!</v>
      </c>
      <c r="BO15" s="7" t="e">
        <f t="shared" si="17"/>
        <v>#REF!</v>
      </c>
      <c r="BP15" s="7" t="e">
        <f t="shared" si="17"/>
        <v>#REF!</v>
      </c>
      <c r="BQ15" s="7" t="e">
        <f t="shared" si="17"/>
        <v>#REF!</v>
      </c>
      <c r="BR15" s="7" t="e">
        <f t="shared" si="17"/>
        <v>#REF!</v>
      </c>
      <c r="BS15" s="7" t="e">
        <f t="shared" si="17"/>
        <v>#REF!</v>
      </c>
      <c r="BT15" s="7" t="e">
        <f t="shared" si="17"/>
        <v>#REF!</v>
      </c>
      <c r="BU15" s="7" t="e">
        <f t="shared" si="17"/>
        <v>#REF!</v>
      </c>
      <c r="BV15" s="7" t="e">
        <f t="shared" si="17"/>
        <v>#REF!</v>
      </c>
      <c r="BW15" s="7" t="e">
        <f t="shared" si="17"/>
        <v>#REF!</v>
      </c>
      <c r="BX15" s="7" t="e">
        <f t="shared" si="17"/>
        <v>#REF!</v>
      </c>
      <c r="BY15" s="7" t="e">
        <f t="shared" si="17"/>
        <v>#REF!</v>
      </c>
      <c r="BZ15" s="7" t="e">
        <f t="shared" si="17"/>
        <v>#REF!</v>
      </c>
      <c r="CA15" s="7" t="e">
        <f t="shared" si="17"/>
        <v>#REF!</v>
      </c>
      <c r="CB15" s="7" t="e">
        <f t="shared" si="17"/>
        <v>#REF!</v>
      </c>
      <c r="CC15" s="7" t="e">
        <f t="shared" si="17"/>
        <v>#REF!</v>
      </c>
      <c r="CD15" s="7" t="e">
        <f>IF($C$11&lt;&gt;0,CD13/$C$11,0)</f>
        <v>#REF!</v>
      </c>
    </row>
    <row r="16" spans="1:82" customFormat="1" x14ac:dyDescent="0.25">
      <c r="A16" s="9"/>
      <c r="B16" s="1" t="s">
        <v>1</v>
      </c>
      <c r="C16" s="2"/>
      <c r="D16" s="7" t="e">
        <f>IF($C$11&lt;&gt;0,D11/$C$11,0)</f>
        <v>#REF!</v>
      </c>
      <c r="E16" s="7" t="e">
        <f>IF($C$11&lt;&gt;0,E11/$C$11,0)</f>
        <v>#REF!</v>
      </c>
      <c r="F16" s="7" t="e">
        <f t="shared" ref="F16:BO16" si="18">IF($C$11&lt;&gt;0,F11/$C$11,0)</f>
        <v>#REF!</v>
      </c>
      <c r="G16" s="7" t="e">
        <f t="shared" si="18"/>
        <v>#REF!</v>
      </c>
      <c r="H16" s="7" t="e">
        <f t="shared" si="18"/>
        <v>#REF!</v>
      </c>
      <c r="I16" s="7" t="e">
        <f t="shared" si="18"/>
        <v>#REF!</v>
      </c>
      <c r="J16" s="7" t="e">
        <f t="shared" si="18"/>
        <v>#REF!</v>
      </c>
      <c r="K16" s="7" t="e">
        <f>IF($C$11&lt;&gt;0,K11/$C$11,0)</f>
        <v>#REF!</v>
      </c>
      <c r="L16" s="7" t="e">
        <f t="shared" si="18"/>
        <v>#REF!</v>
      </c>
      <c r="M16" s="7" t="e">
        <f>IF($C$11&lt;&gt;0,M11/$C$11,0)</f>
        <v>#REF!</v>
      </c>
      <c r="N16" s="7" t="e">
        <f t="shared" si="18"/>
        <v>#REF!</v>
      </c>
      <c r="O16" s="7" t="e">
        <f t="shared" si="18"/>
        <v>#REF!</v>
      </c>
      <c r="P16" s="7" t="e">
        <f t="shared" si="18"/>
        <v>#REF!</v>
      </c>
      <c r="Q16" s="7" t="e">
        <f t="shared" si="18"/>
        <v>#REF!</v>
      </c>
      <c r="R16" s="7" t="e">
        <f t="shared" si="18"/>
        <v>#REF!</v>
      </c>
      <c r="S16" s="7" t="e">
        <f t="shared" si="18"/>
        <v>#REF!</v>
      </c>
      <c r="T16" s="7" t="e">
        <f t="shared" si="18"/>
        <v>#REF!</v>
      </c>
      <c r="U16" s="7" t="e">
        <f t="shared" si="18"/>
        <v>#REF!</v>
      </c>
      <c r="V16" s="7" t="e">
        <f t="shared" si="18"/>
        <v>#REF!</v>
      </c>
      <c r="W16" s="7" t="e">
        <f t="shared" si="18"/>
        <v>#REF!</v>
      </c>
      <c r="X16" s="7" t="e">
        <f t="shared" si="18"/>
        <v>#REF!</v>
      </c>
      <c r="Y16" s="7" t="e">
        <f t="shared" si="18"/>
        <v>#REF!</v>
      </c>
      <c r="Z16" s="7" t="e">
        <f t="shared" si="18"/>
        <v>#REF!</v>
      </c>
      <c r="AA16" s="7" t="e">
        <f t="shared" si="18"/>
        <v>#REF!</v>
      </c>
      <c r="AB16" s="7" t="e">
        <f t="shared" si="18"/>
        <v>#REF!</v>
      </c>
      <c r="AC16" s="7" t="e">
        <f t="shared" si="18"/>
        <v>#REF!</v>
      </c>
      <c r="AD16" s="7" t="e">
        <f t="shared" si="18"/>
        <v>#REF!</v>
      </c>
      <c r="AE16" s="7" t="e">
        <f t="shared" si="18"/>
        <v>#REF!</v>
      </c>
      <c r="AF16" s="7" t="e">
        <f t="shared" si="18"/>
        <v>#REF!</v>
      </c>
      <c r="AG16" s="7" t="e">
        <f t="shared" si="18"/>
        <v>#REF!</v>
      </c>
      <c r="AH16" s="7" t="e">
        <f t="shared" si="18"/>
        <v>#REF!</v>
      </c>
      <c r="AI16" s="7" t="e">
        <f t="shared" si="18"/>
        <v>#REF!</v>
      </c>
      <c r="AJ16" s="7" t="e">
        <f t="shared" si="18"/>
        <v>#REF!</v>
      </c>
      <c r="AK16" s="7" t="e">
        <f t="shared" si="18"/>
        <v>#REF!</v>
      </c>
      <c r="AL16" s="7" t="e">
        <f t="shared" si="18"/>
        <v>#REF!</v>
      </c>
      <c r="AM16" s="7" t="e">
        <f t="shared" si="18"/>
        <v>#REF!</v>
      </c>
      <c r="AN16" s="7" t="e">
        <f t="shared" si="18"/>
        <v>#REF!</v>
      </c>
      <c r="AO16" s="7" t="e">
        <f t="shared" si="18"/>
        <v>#REF!</v>
      </c>
      <c r="AP16" s="7" t="e">
        <f t="shared" si="18"/>
        <v>#REF!</v>
      </c>
      <c r="AQ16" s="7" t="e">
        <f t="shared" si="18"/>
        <v>#REF!</v>
      </c>
      <c r="AR16" s="7" t="e">
        <f t="shared" si="18"/>
        <v>#REF!</v>
      </c>
      <c r="AS16" s="7" t="e">
        <f t="shared" si="18"/>
        <v>#REF!</v>
      </c>
      <c r="AT16" s="7" t="e">
        <f t="shared" si="18"/>
        <v>#REF!</v>
      </c>
      <c r="AU16" s="7" t="e">
        <f t="shared" si="18"/>
        <v>#REF!</v>
      </c>
      <c r="AV16" s="7" t="e">
        <f t="shared" si="18"/>
        <v>#REF!</v>
      </c>
      <c r="AW16" s="7" t="e">
        <f t="shared" si="18"/>
        <v>#REF!</v>
      </c>
      <c r="AX16" s="7" t="e">
        <f t="shared" si="18"/>
        <v>#REF!</v>
      </c>
      <c r="AY16" s="7" t="e">
        <f t="shared" si="18"/>
        <v>#REF!</v>
      </c>
      <c r="AZ16" s="7" t="e">
        <f t="shared" si="18"/>
        <v>#REF!</v>
      </c>
      <c r="BA16" s="7" t="e">
        <f t="shared" si="18"/>
        <v>#REF!</v>
      </c>
      <c r="BB16" s="7" t="e">
        <f t="shared" si="18"/>
        <v>#REF!</v>
      </c>
      <c r="BC16" s="7" t="e">
        <f t="shared" si="18"/>
        <v>#REF!</v>
      </c>
      <c r="BD16" s="7" t="e">
        <f t="shared" si="18"/>
        <v>#REF!</v>
      </c>
      <c r="BE16" s="7" t="e">
        <f t="shared" si="18"/>
        <v>#REF!</v>
      </c>
      <c r="BF16" s="7" t="e">
        <f t="shared" si="18"/>
        <v>#REF!</v>
      </c>
      <c r="BG16" s="7" t="e">
        <f t="shared" si="18"/>
        <v>#REF!</v>
      </c>
      <c r="BH16" s="7" t="e">
        <f t="shared" si="18"/>
        <v>#REF!</v>
      </c>
      <c r="BI16" s="7" t="e">
        <f t="shared" si="18"/>
        <v>#REF!</v>
      </c>
      <c r="BJ16" s="7" t="e">
        <f t="shared" si="18"/>
        <v>#REF!</v>
      </c>
      <c r="BK16" s="7" t="e">
        <f t="shared" si="18"/>
        <v>#REF!</v>
      </c>
      <c r="BL16" s="7" t="e">
        <f t="shared" si="18"/>
        <v>#REF!</v>
      </c>
      <c r="BM16" s="7" t="e">
        <f t="shared" si="18"/>
        <v>#REF!</v>
      </c>
      <c r="BN16" s="7" t="e">
        <f t="shared" si="18"/>
        <v>#REF!</v>
      </c>
      <c r="BO16" s="7" t="e">
        <f t="shared" si="18"/>
        <v>#REF!</v>
      </c>
      <c r="BP16" s="7" t="e">
        <f t="shared" ref="BP16:CD16" si="19">IF($C$11&lt;&gt;0,BP11/$C$11,0)</f>
        <v>#REF!</v>
      </c>
      <c r="BQ16" s="7" t="e">
        <f t="shared" si="19"/>
        <v>#REF!</v>
      </c>
      <c r="BR16" s="7" t="e">
        <f t="shared" si="19"/>
        <v>#REF!</v>
      </c>
      <c r="BS16" s="7" t="e">
        <f t="shared" si="19"/>
        <v>#REF!</v>
      </c>
      <c r="BT16" s="7" t="e">
        <f t="shared" si="19"/>
        <v>#REF!</v>
      </c>
      <c r="BU16" s="7" t="e">
        <f t="shared" si="19"/>
        <v>#REF!</v>
      </c>
      <c r="BV16" s="7" t="e">
        <f t="shared" si="19"/>
        <v>#REF!</v>
      </c>
      <c r="BW16" s="7" t="e">
        <f t="shared" si="19"/>
        <v>#REF!</v>
      </c>
      <c r="BX16" s="7" t="e">
        <f t="shared" si="19"/>
        <v>#REF!</v>
      </c>
      <c r="BY16" s="7" t="e">
        <f t="shared" si="19"/>
        <v>#REF!</v>
      </c>
      <c r="BZ16" s="7" t="e">
        <f t="shared" si="19"/>
        <v>#REF!</v>
      </c>
      <c r="CA16" s="7" t="e">
        <f t="shared" si="19"/>
        <v>#REF!</v>
      </c>
      <c r="CB16" s="7" t="e">
        <f t="shared" si="19"/>
        <v>#REF!</v>
      </c>
      <c r="CC16" s="7" t="e">
        <f t="shared" si="19"/>
        <v>#REF!</v>
      </c>
      <c r="CD16" s="7" t="e">
        <f t="shared" si="19"/>
        <v>#REF!</v>
      </c>
    </row>
    <row r="17" spans="1:82" ht="13" thickBot="1" x14ac:dyDescent="0.3">
      <c r="B17" s="17"/>
      <c r="C17" s="17"/>
      <c r="D17" s="18"/>
      <c r="E17" s="18"/>
      <c r="F17" s="18"/>
      <c r="G17" s="18"/>
      <c r="H17" s="18"/>
      <c r="I17" s="18"/>
      <c r="J17" s="18"/>
      <c r="K17" s="18"/>
      <c r="L17" s="18"/>
      <c r="M17" s="18"/>
      <c r="N17" s="18"/>
      <c r="O17" s="18"/>
      <c r="P17" s="18"/>
      <c r="Q17" s="18"/>
    </row>
    <row r="18" spans="1:82" s="15" customFormat="1" ht="14" thickBot="1" x14ac:dyDescent="0.4">
      <c r="A18" s="9"/>
      <c r="B18" s="9"/>
      <c r="C18" s="9"/>
      <c r="D18" s="9"/>
      <c r="E18" s="318" t="s">
        <v>11</v>
      </c>
      <c r="F18" s="319"/>
      <c r="G18" s="319"/>
      <c r="H18" s="320"/>
      <c r="I18" s="319" t="s">
        <v>12</v>
      </c>
      <c r="J18" s="319"/>
      <c r="K18" s="319"/>
      <c r="L18" s="320"/>
      <c r="M18" s="319" t="s">
        <v>13</v>
      </c>
      <c r="N18" s="319"/>
      <c r="O18" s="319"/>
      <c r="P18" s="319"/>
      <c r="Q18" s="320"/>
      <c r="R18" s="318" t="s">
        <v>14</v>
      </c>
      <c r="S18" s="319"/>
      <c r="T18" s="319"/>
      <c r="U18" s="319"/>
      <c r="V18" s="318" t="s">
        <v>15</v>
      </c>
      <c r="W18" s="319"/>
      <c r="X18" s="319"/>
      <c r="Y18" s="319"/>
      <c r="Z18" s="318" t="s">
        <v>16</v>
      </c>
      <c r="AA18" s="319"/>
      <c r="AB18" s="319"/>
      <c r="AC18" s="319"/>
      <c r="AD18" s="320"/>
      <c r="AE18" s="318" t="s">
        <v>17</v>
      </c>
      <c r="AF18" s="319"/>
      <c r="AG18" s="319"/>
      <c r="AH18" s="320"/>
      <c r="AI18" s="319" t="s">
        <v>18</v>
      </c>
      <c r="AJ18" s="319"/>
      <c r="AK18" s="319"/>
      <c r="AL18" s="320"/>
      <c r="AM18" s="319" t="s">
        <v>19</v>
      </c>
      <c r="AN18" s="319"/>
      <c r="AO18" s="319"/>
      <c r="AP18" s="319"/>
      <c r="AQ18" s="319"/>
      <c r="AR18" s="318" t="s">
        <v>20</v>
      </c>
      <c r="AS18" s="319"/>
      <c r="AT18" s="319"/>
      <c r="AU18" s="320"/>
      <c r="AV18" s="318" t="s">
        <v>21</v>
      </c>
      <c r="AW18" s="319"/>
      <c r="AX18" s="319"/>
      <c r="AY18" s="320"/>
      <c r="AZ18" s="319" t="s">
        <v>22</v>
      </c>
      <c r="BA18" s="319"/>
      <c r="BB18" s="319"/>
      <c r="BC18" s="319"/>
      <c r="BD18" s="319"/>
      <c r="BE18" s="318" t="s">
        <v>26</v>
      </c>
      <c r="BF18" s="319"/>
      <c r="BG18" s="319"/>
      <c r="BH18" s="320"/>
      <c r="BI18" s="319" t="s">
        <v>27</v>
      </c>
      <c r="BJ18" s="319"/>
      <c r="BK18" s="319"/>
      <c r="BL18" s="320"/>
      <c r="BM18" s="319" t="s">
        <v>28</v>
      </c>
      <c r="BN18" s="319"/>
      <c r="BO18" s="319"/>
      <c r="BP18" s="319"/>
      <c r="BQ18" s="319"/>
      <c r="BR18" s="318" t="s">
        <v>25</v>
      </c>
      <c r="BS18" s="319"/>
      <c r="BT18" s="319"/>
      <c r="BU18" s="320"/>
      <c r="BV18" s="319" t="s">
        <v>29</v>
      </c>
      <c r="BW18" s="319"/>
      <c r="BX18" s="319"/>
      <c r="BY18" s="319"/>
      <c r="BZ18" s="318" t="s">
        <v>30</v>
      </c>
      <c r="CA18" s="319"/>
      <c r="CB18" s="319"/>
      <c r="CC18" s="319"/>
      <c r="CD18" s="320"/>
    </row>
    <row r="19" spans="1:82" ht="44.25" customHeight="1" thickBot="1" x14ac:dyDescent="0.3">
      <c r="A19" s="11"/>
      <c r="B19" s="11"/>
      <c r="C19" s="11"/>
      <c r="D19" s="11"/>
      <c r="E19" s="22">
        <f>E8</f>
        <v>39454</v>
      </c>
      <c r="F19" s="23">
        <f t="shared" ref="F19:BQ19" si="20">E19+7</f>
        <v>39461</v>
      </c>
      <c r="G19" s="23">
        <f t="shared" si="20"/>
        <v>39468</v>
      </c>
      <c r="H19" s="14">
        <f t="shared" si="20"/>
        <v>39475</v>
      </c>
      <c r="I19" s="31">
        <f t="shared" si="20"/>
        <v>39482</v>
      </c>
      <c r="J19" s="22">
        <f t="shared" si="20"/>
        <v>39489</v>
      </c>
      <c r="K19" s="23">
        <f t="shared" si="20"/>
        <v>39496</v>
      </c>
      <c r="L19" s="32">
        <f t="shared" si="20"/>
        <v>39503</v>
      </c>
      <c r="M19" s="12">
        <f t="shared" si="20"/>
        <v>39510</v>
      </c>
      <c r="N19" s="30">
        <f t="shared" si="20"/>
        <v>39517</v>
      </c>
      <c r="O19" s="23">
        <f t="shared" si="20"/>
        <v>39524</v>
      </c>
      <c r="P19" s="23">
        <f t="shared" si="20"/>
        <v>39531</v>
      </c>
      <c r="Q19" s="24">
        <f t="shared" si="20"/>
        <v>39538</v>
      </c>
      <c r="R19" s="12">
        <f t="shared" si="20"/>
        <v>39545</v>
      </c>
      <c r="S19" s="34">
        <f t="shared" si="20"/>
        <v>39552</v>
      </c>
      <c r="T19" s="33">
        <f t="shared" si="20"/>
        <v>39559</v>
      </c>
      <c r="U19" s="14">
        <f t="shared" si="20"/>
        <v>39566</v>
      </c>
      <c r="V19" s="32">
        <f t="shared" si="20"/>
        <v>39573</v>
      </c>
      <c r="W19" s="13">
        <f t="shared" si="20"/>
        <v>39580</v>
      </c>
      <c r="X19" s="33">
        <f t="shared" si="20"/>
        <v>39587</v>
      </c>
      <c r="Y19" s="14">
        <f t="shared" si="20"/>
        <v>39594</v>
      </c>
      <c r="Z19" s="12">
        <f t="shared" si="20"/>
        <v>39601</v>
      </c>
      <c r="AA19" s="34">
        <f t="shared" si="20"/>
        <v>39608</v>
      </c>
      <c r="AB19" s="33">
        <f t="shared" si="20"/>
        <v>39615</v>
      </c>
      <c r="AC19" s="13">
        <f t="shared" si="20"/>
        <v>39622</v>
      </c>
      <c r="AD19" s="31">
        <f t="shared" si="20"/>
        <v>39629</v>
      </c>
      <c r="AE19" s="32">
        <f t="shared" si="20"/>
        <v>39636</v>
      </c>
      <c r="AF19" s="13">
        <f t="shared" si="20"/>
        <v>39643</v>
      </c>
      <c r="AG19" s="13">
        <f t="shared" si="20"/>
        <v>39650</v>
      </c>
      <c r="AH19" s="14">
        <f t="shared" si="20"/>
        <v>39657</v>
      </c>
      <c r="AI19" s="32">
        <f t="shared" si="20"/>
        <v>39664</v>
      </c>
      <c r="AJ19" s="13">
        <f t="shared" si="20"/>
        <v>39671</v>
      </c>
      <c r="AK19" s="13">
        <f t="shared" si="20"/>
        <v>39678</v>
      </c>
      <c r="AL19" s="14">
        <f t="shared" si="20"/>
        <v>39685</v>
      </c>
      <c r="AM19" s="12">
        <f t="shared" si="20"/>
        <v>39692</v>
      </c>
      <c r="AN19" s="33">
        <f t="shared" si="20"/>
        <v>39699</v>
      </c>
      <c r="AO19" s="13">
        <f t="shared" si="20"/>
        <v>39706</v>
      </c>
      <c r="AP19" s="13">
        <f t="shared" si="20"/>
        <v>39713</v>
      </c>
      <c r="AQ19" s="31">
        <f t="shared" si="20"/>
        <v>39720</v>
      </c>
      <c r="AR19" s="32">
        <f t="shared" si="20"/>
        <v>39727</v>
      </c>
      <c r="AS19" s="13">
        <f t="shared" si="20"/>
        <v>39734</v>
      </c>
      <c r="AT19" s="13">
        <f t="shared" si="20"/>
        <v>39741</v>
      </c>
      <c r="AU19" s="14">
        <f t="shared" si="20"/>
        <v>39748</v>
      </c>
      <c r="AV19" s="12">
        <f t="shared" si="20"/>
        <v>39755</v>
      </c>
      <c r="AW19" s="33">
        <f t="shared" si="20"/>
        <v>39762</v>
      </c>
      <c r="AX19" s="13">
        <f t="shared" si="20"/>
        <v>39769</v>
      </c>
      <c r="AY19" s="31">
        <f t="shared" si="20"/>
        <v>39776</v>
      </c>
      <c r="AZ19" s="32">
        <f t="shared" si="20"/>
        <v>39783</v>
      </c>
      <c r="BA19" s="13">
        <f t="shared" si="20"/>
        <v>39790</v>
      </c>
      <c r="BB19" s="13">
        <f t="shared" si="20"/>
        <v>39797</v>
      </c>
      <c r="BC19" s="13">
        <f t="shared" si="20"/>
        <v>39804</v>
      </c>
      <c r="BD19" s="31">
        <f t="shared" si="20"/>
        <v>39811</v>
      </c>
      <c r="BE19" s="32">
        <f t="shared" si="20"/>
        <v>39818</v>
      </c>
      <c r="BF19" s="13">
        <f t="shared" si="20"/>
        <v>39825</v>
      </c>
      <c r="BG19" s="13">
        <f t="shared" si="20"/>
        <v>39832</v>
      </c>
      <c r="BH19" s="31">
        <f t="shared" si="20"/>
        <v>39839</v>
      </c>
      <c r="BI19" s="32">
        <f t="shared" si="20"/>
        <v>39846</v>
      </c>
      <c r="BJ19" s="13">
        <f t="shared" si="20"/>
        <v>39853</v>
      </c>
      <c r="BK19" s="13">
        <f t="shared" si="20"/>
        <v>39860</v>
      </c>
      <c r="BL19" s="31">
        <f t="shared" si="20"/>
        <v>39867</v>
      </c>
      <c r="BM19" s="32">
        <f t="shared" si="20"/>
        <v>39874</v>
      </c>
      <c r="BN19" s="13">
        <f t="shared" si="20"/>
        <v>39881</v>
      </c>
      <c r="BO19" s="34">
        <f t="shared" si="20"/>
        <v>39888</v>
      </c>
      <c r="BP19" s="34">
        <f t="shared" si="20"/>
        <v>39895</v>
      </c>
      <c r="BQ19" s="31">
        <f t="shared" si="20"/>
        <v>39902</v>
      </c>
      <c r="BR19" s="12">
        <f t="shared" ref="BR19:CD19" si="21">BQ19+7</f>
        <v>39909</v>
      </c>
      <c r="BS19" s="33">
        <f t="shared" si="21"/>
        <v>39916</v>
      </c>
      <c r="BT19" s="13">
        <f t="shared" si="21"/>
        <v>39923</v>
      </c>
      <c r="BU19" s="31">
        <f t="shared" si="21"/>
        <v>39930</v>
      </c>
      <c r="BV19" s="32">
        <f t="shared" si="21"/>
        <v>39937</v>
      </c>
      <c r="BW19" s="13">
        <f t="shared" si="21"/>
        <v>39944</v>
      </c>
      <c r="BX19" s="13">
        <f t="shared" si="21"/>
        <v>39951</v>
      </c>
      <c r="BY19" s="31">
        <f t="shared" si="21"/>
        <v>39958</v>
      </c>
      <c r="BZ19" s="32">
        <f t="shared" si="21"/>
        <v>39965</v>
      </c>
      <c r="CA19" s="13">
        <f t="shared" si="21"/>
        <v>39972</v>
      </c>
      <c r="CB19" s="13">
        <f t="shared" si="21"/>
        <v>39979</v>
      </c>
      <c r="CC19" s="13">
        <f t="shared" si="21"/>
        <v>39986</v>
      </c>
      <c r="CD19" s="14">
        <f t="shared" si="21"/>
        <v>39993</v>
      </c>
    </row>
    <row r="20" spans="1:82" x14ac:dyDescent="0.25">
      <c r="A20" s="16"/>
      <c r="B20" s="17"/>
      <c r="C20" s="16"/>
      <c r="D20" s="16" t="s">
        <v>0</v>
      </c>
      <c r="E20" s="29" t="e">
        <f>IF(#REF!&lt;E19,#N/A,E15)</f>
        <v>#REF!</v>
      </c>
      <c r="F20" s="25" t="e">
        <f>IF(#REF!&lt;F19,#N/A,F15)</f>
        <v>#REF!</v>
      </c>
      <c r="G20" s="25" t="e">
        <f>IF(#REF!&lt;G19,#N/A,G15)</f>
        <v>#REF!</v>
      </c>
      <c r="H20" s="25" t="e">
        <f>IF(#REF!&lt;H19,#N/A,H15)</f>
        <v>#REF!</v>
      </c>
      <c r="I20" s="25" t="e">
        <f>IF(#REF!&lt;I19,#N/A,I15)</f>
        <v>#REF!</v>
      </c>
      <c r="J20" s="25" t="e">
        <f>IF(#REF!&lt;J19,#N/A,J15)</f>
        <v>#REF!</v>
      </c>
      <c r="K20" s="25" t="e">
        <f>IF(#REF!&lt;K19,#N/A,K15)</f>
        <v>#REF!</v>
      </c>
      <c r="L20" s="25" t="e">
        <f>IF(#REF!&lt;L19,#N/A,L15)</f>
        <v>#REF!</v>
      </c>
      <c r="M20" s="25" t="e">
        <f>IF(#REF!&lt;M19,#N/A,M15)</f>
        <v>#REF!</v>
      </c>
      <c r="N20" s="25" t="e">
        <f>IF(#REF!&lt;N19,#N/A,N15)</f>
        <v>#REF!</v>
      </c>
      <c r="O20" s="25" t="e">
        <f>IF(#REF!&lt;O19,#N/A,O15)</f>
        <v>#REF!</v>
      </c>
      <c r="P20" s="25" t="e">
        <f>IF(#REF!&lt;P19,#N/A,P15)</f>
        <v>#REF!</v>
      </c>
      <c r="Q20" s="25" t="e">
        <f>IF(#REF!&lt;Q19,#N/A,Q15)</f>
        <v>#REF!</v>
      </c>
      <c r="R20" s="25" t="e">
        <f>IF(#REF!&lt;R19,#N/A,R15)</f>
        <v>#REF!</v>
      </c>
      <c r="S20" s="25" t="e">
        <f>IF(#REF!&lt;S19,#N/A,S15)</f>
        <v>#REF!</v>
      </c>
      <c r="T20" s="25" t="e">
        <f>IF(#REF!&lt;T19,#N/A,T15)</f>
        <v>#REF!</v>
      </c>
      <c r="U20" s="25" t="e">
        <f>IF(#REF!&lt;U19,#N/A,U15)</f>
        <v>#REF!</v>
      </c>
      <c r="V20" s="25" t="e">
        <f>IF(#REF!&lt;V19,#N/A,V15)</f>
        <v>#REF!</v>
      </c>
      <c r="W20" s="25" t="e">
        <f>IF(#REF!&lt;W19,#N/A,W15)</f>
        <v>#REF!</v>
      </c>
      <c r="X20" s="25" t="e">
        <f>IF(#REF!&lt;X19,#N/A,X15)</f>
        <v>#REF!</v>
      </c>
      <c r="Y20" s="25" t="e">
        <f>IF(#REF!&lt;Y19,#N/A,Y15)</f>
        <v>#REF!</v>
      </c>
      <c r="Z20" s="25" t="e">
        <f>IF(#REF!&lt;Z19,#N/A,Z15)</f>
        <v>#REF!</v>
      </c>
      <c r="AA20" s="25" t="e">
        <f>IF(#REF!&lt;AA19,#N/A,AA15)</f>
        <v>#REF!</v>
      </c>
      <c r="AB20" s="25" t="e">
        <f>IF(#REF!&lt;AB19,#N/A,AB15)</f>
        <v>#REF!</v>
      </c>
      <c r="AC20" s="25" t="e">
        <f>IF(#REF!&lt;AC19,#N/A,AC15)</f>
        <v>#REF!</v>
      </c>
      <c r="AD20" s="25" t="e">
        <f>IF(#REF!&lt;AD19,#N/A,AD15)</f>
        <v>#REF!</v>
      </c>
      <c r="AE20" s="25" t="e">
        <f>IF(#REF!&lt;AE19,#N/A,AE15)</f>
        <v>#REF!</v>
      </c>
      <c r="AF20" s="25" t="e">
        <f>IF(#REF!&lt;AF19,#N/A,AF15)</f>
        <v>#REF!</v>
      </c>
      <c r="AG20" s="25" t="e">
        <f>IF(#REF!&lt;AG19,#N/A,AG15)</f>
        <v>#REF!</v>
      </c>
      <c r="AH20" s="25" t="e">
        <f>IF(#REF!&lt;AH19,#N/A,AH15)</f>
        <v>#REF!</v>
      </c>
      <c r="AI20" s="25" t="e">
        <f>IF(#REF!&lt;AI19,#N/A,AI15)</f>
        <v>#REF!</v>
      </c>
      <c r="AJ20" s="25" t="e">
        <f>IF(#REF!&lt;AJ19,#N/A,AJ15)</f>
        <v>#REF!</v>
      </c>
      <c r="AK20" s="25" t="e">
        <f>IF(#REF!&lt;AK19,#N/A,AK15)</f>
        <v>#REF!</v>
      </c>
      <c r="AL20" s="25" t="e">
        <f>IF(#REF!&lt;AL19,#N/A,AL15)</f>
        <v>#REF!</v>
      </c>
      <c r="AM20" s="25" t="e">
        <f>IF(#REF!&lt;AM19,#N/A,AM15)</f>
        <v>#REF!</v>
      </c>
      <c r="AN20" s="25" t="e">
        <f>IF(#REF!&lt;AN19,#N/A,AN15)</f>
        <v>#REF!</v>
      </c>
      <c r="AO20" s="25" t="e">
        <f>IF(#REF!&lt;AO19,#N/A,AO15)</f>
        <v>#REF!</v>
      </c>
      <c r="AP20" s="25" t="e">
        <f>IF(#REF!&lt;AP19,#N/A,AP15)</f>
        <v>#REF!</v>
      </c>
      <c r="AQ20" s="25" t="e">
        <f>IF(#REF!&lt;AQ19,#N/A,AQ15)</f>
        <v>#REF!</v>
      </c>
      <c r="AR20" s="25" t="e">
        <f>IF(#REF!&lt;AR19,#N/A,AR15)</f>
        <v>#REF!</v>
      </c>
      <c r="AS20" s="25" t="e">
        <f>IF(#REF!&lt;AS19,#N/A,AS15)</f>
        <v>#REF!</v>
      </c>
      <c r="AT20" s="25" t="e">
        <f>IF(#REF!&lt;AT19,#N/A,AT15)</f>
        <v>#REF!</v>
      </c>
      <c r="AU20" s="25" t="e">
        <f>IF(#REF!&lt;AU19,#N/A,AU15)</f>
        <v>#REF!</v>
      </c>
      <c r="AV20" s="25" t="e">
        <f>IF(#REF!&lt;AV19,#N/A,AV15)</f>
        <v>#REF!</v>
      </c>
      <c r="AW20" s="25" t="e">
        <f>IF(#REF!&lt;AW19,#N/A,AW15)</f>
        <v>#REF!</v>
      </c>
      <c r="AX20" s="25" t="e">
        <f>IF(#REF!&lt;AX19,#N/A,AX15)</f>
        <v>#REF!</v>
      </c>
      <c r="AY20" s="25" t="e">
        <f>IF(#REF!&lt;AY19,#N/A,AY15)</f>
        <v>#REF!</v>
      </c>
      <c r="AZ20" s="25" t="e">
        <f>IF(#REF!&lt;AZ19,#N/A,AZ15)</f>
        <v>#REF!</v>
      </c>
      <c r="BA20" s="25" t="e">
        <f>IF(#REF!&lt;BA19,#N/A,BA15)</f>
        <v>#REF!</v>
      </c>
      <c r="BB20" s="25" t="e">
        <f>IF(#REF!&lt;BB19,#N/A,BB15)</f>
        <v>#REF!</v>
      </c>
      <c r="BC20" s="25" t="e">
        <f>IF(#REF!&lt;BC19,#N/A,BC15)</f>
        <v>#REF!</v>
      </c>
      <c r="BD20" s="25" t="e">
        <f>IF(#REF!&lt;BD19,#N/A,BD15)</f>
        <v>#REF!</v>
      </c>
      <c r="BE20" s="25" t="e">
        <f>IF(#REF!&lt;BE19,#N/A,BE15)</f>
        <v>#REF!</v>
      </c>
      <c r="BF20" s="25" t="e">
        <f>IF(#REF!&lt;BF19,#N/A,BF15)</f>
        <v>#REF!</v>
      </c>
      <c r="BG20" s="25" t="e">
        <f>IF(#REF!&lt;BG19,#N/A,BG15)</f>
        <v>#REF!</v>
      </c>
      <c r="BH20" s="25" t="e">
        <f>IF(#REF!&lt;BH19,#N/A,BH15)</f>
        <v>#REF!</v>
      </c>
      <c r="BI20" s="25" t="e">
        <f>IF(#REF!&lt;BI19,#N/A,BI15)</f>
        <v>#REF!</v>
      </c>
      <c r="BJ20" s="25" t="e">
        <f>IF(#REF!&lt;BJ19,#N/A,BJ15)</f>
        <v>#REF!</v>
      </c>
      <c r="BK20" s="25" t="e">
        <f>IF(#REF!&lt;BK19,#N/A,BK15)</f>
        <v>#REF!</v>
      </c>
      <c r="BL20" s="25" t="e">
        <f>IF(#REF!&lt;BL19,#N/A,BL15)</f>
        <v>#REF!</v>
      </c>
      <c r="BM20" s="25" t="e">
        <f>IF(#REF!&lt;BM19,#N/A,BM15)</f>
        <v>#REF!</v>
      </c>
      <c r="BN20" s="25" t="e">
        <f>IF(#REF!&lt;BN19,#N/A,BN15)</f>
        <v>#REF!</v>
      </c>
      <c r="BO20" s="25" t="e">
        <f>IF(#REF!&lt;BO19,#N/A,BO15)</f>
        <v>#REF!</v>
      </c>
      <c r="BP20" s="25" t="e">
        <f>IF(#REF!&lt;BP19,#N/A,BP15)</f>
        <v>#REF!</v>
      </c>
      <c r="BQ20" s="25" t="e">
        <f>IF(#REF!&lt;BQ19,#N/A,BQ15)</f>
        <v>#REF!</v>
      </c>
      <c r="BR20" s="25" t="e">
        <f>IF(#REF!&lt;BR19,#N/A,BR15)</f>
        <v>#REF!</v>
      </c>
      <c r="BS20" s="25" t="e">
        <f>IF(#REF!&lt;BS19,#N/A,BS15)</f>
        <v>#REF!</v>
      </c>
      <c r="BT20" s="25" t="e">
        <f>IF(#REF!&lt;BT19,#N/A,BT15)</f>
        <v>#REF!</v>
      </c>
      <c r="BU20" s="25" t="e">
        <f>IF(#REF!&lt;BU19,#N/A,BU15)</f>
        <v>#REF!</v>
      </c>
      <c r="BV20" s="25" t="e">
        <f>IF(#REF!&lt;BV19,#N/A,BV15)</f>
        <v>#REF!</v>
      </c>
      <c r="BW20" s="25" t="e">
        <f>IF(#REF!&lt;BW19,#N/A,BW15)</f>
        <v>#REF!</v>
      </c>
      <c r="BX20" s="25" t="e">
        <f>IF(#REF!&lt;BX19,#N/A,BX15)</f>
        <v>#REF!</v>
      </c>
      <c r="BY20" s="25" t="e">
        <f>IF(#REF!&lt;BY19,#N/A,BY15)</f>
        <v>#REF!</v>
      </c>
      <c r="BZ20" s="25" t="e">
        <f>IF(#REF!&lt;BZ19,#N/A,BZ15)</f>
        <v>#REF!</v>
      </c>
      <c r="CA20" s="25" t="e">
        <f>IF(#REF!&lt;CA19,#N/A,CA15)</f>
        <v>#REF!</v>
      </c>
      <c r="CB20" s="25" t="e">
        <f>IF(#REF!&lt;CB19,#N/A,CB15)</f>
        <v>#REF!</v>
      </c>
      <c r="CC20" s="25" t="e">
        <f>IF(#REF!&lt;CC19,#N/A,CC15)</f>
        <v>#REF!</v>
      </c>
      <c r="CD20" s="25" t="e">
        <f>IF(#REF!&lt;CD19,#N/A,CD15)</f>
        <v>#REF!</v>
      </c>
    </row>
    <row r="21" spans="1:82" ht="13" thickBot="1" x14ac:dyDescent="0.3">
      <c r="A21" s="16"/>
      <c r="B21" s="17"/>
      <c r="C21" s="16"/>
      <c r="D21" s="16" t="s">
        <v>6</v>
      </c>
      <c r="E21" s="26" t="e">
        <f>E16</f>
        <v>#REF!</v>
      </c>
      <c r="F21" s="27" t="e">
        <f t="shared" ref="F21:BQ21" si="22">F16</f>
        <v>#REF!</v>
      </c>
      <c r="G21" s="27" t="e">
        <f t="shared" si="22"/>
        <v>#REF!</v>
      </c>
      <c r="H21" s="27" t="e">
        <f t="shared" si="22"/>
        <v>#REF!</v>
      </c>
      <c r="I21" s="27" t="e">
        <f t="shared" si="22"/>
        <v>#REF!</v>
      </c>
      <c r="J21" s="27" t="e">
        <f t="shared" si="22"/>
        <v>#REF!</v>
      </c>
      <c r="K21" s="27" t="e">
        <f t="shared" si="22"/>
        <v>#REF!</v>
      </c>
      <c r="L21" s="27" t="e">
        <f t="shared" si="22"/>
        <v>#REF!</v>
      </c>
      <c r="M21" s="27" t="e">
        <f t="shared" si="22"/>
        <v>#REF!</v>
      </c>
      <c r="N21" s="27" t="e">
        <f t="shared" si="22"/>
        <v>#REF!</v>
      </c>
      <c r="O21" s="27" t="e">
        <f t="shared" si="22"/>
        <v>#REF!</v>
      </c>
      <c r="P21" s="27" t="e">
        <f t="shared" si="22"/>
        <v>#REF!</v>
      </c>
      <c r="Q21" s="27" t="e">
        <f t="shared" si="22"/>
        <v>#REF!</v>
      </c>
      <c r="R21" s="27" t="e">
        <f t="shared" si="22"/>
        <v>#REF!</v>
      </c>
      <c r="S21" s="27" t="e">
        <f t="shared" si="22"/>
        <v>#REF!</v>
      </c>
      <c r="T21" s="27" t="e">
        <f t="shared" si="22"/>
        <v>#REF!</v>
      </c>
      <c r="U21" s="27" t="e">
        <f t="shared" si="22"/>
        <v>#REF!</v>
      </c>
      <c r="V21" s="27" t="e">
        <f t="shared" si="22"/>
        <v>#REF!</v>
      </c>
      <c r="W21" s="27" t="e">
        <f t="shared" si="22"/>
        <v>#REF!</v>
      </c>
      <c r="X21" s="27" t="e">
        <f t="shared" si="22"/>
        <v>#REF!</v>
      </c>
      <c r="Y21" s="27" t="e">
        <f t="shared" si="22"/>
        <v>#REF!</v>
      </c>
      <c r="Z21" s="27" t="e">
        <f t="shared" si="22"/>
        <v>#REF!</v>
      </c>
      <c r="AA21" s="27" t="e">
        <f t="shared" si="22"/>
        <v>#REF!</v>
      </c>
      <c r="AB21" s="27" t="e">
        <f t="shared" si="22"/>
        <v>#REF!</v>
      </c>
      <c r="AC21" s="27" t="e">
        <f t="shared" si="22"/>
        <v>#REF!</v>
      </c>
      <c r="AD21" s="27" t="e">
        <f t="shared" si="22"/>
        <v>#REF!</v>
      </c>
      <c r="AE21" s="27" t="e">
        <f t="shared" si="22"/>
        <v>#REF!</v>
      </c>
      <c r="AF21" s="27" t="e">
        <f t="shared" si="22"/>
        <v>#REF!</v>
      </c>
      <c r="AG21" s="27" t="e">
        <f t="shared" si="22"/>
        <v>#REF!</v>
      </c>
      <c r="AH21" s="27" t="e">
        <f t="shared" si="22"/>
        <v>#REF!</v>
      </c>
      <c r="AI21" s="27" t="e">
        <f t="shared" si="22"/>
        <v>#REF!</v>
      </c>
      <c r="AJ21" s="27" t="e">
        <f t="shared" si="22"/>
        <v>#REF!</v>
      </c>
      <c r="AK21" s="27" t="e">
        <f t="shared" si="22"/>
        <v>#REF!</v>
      </c>
      <c r="AL21" s="27" t="e">
        <f t="shared" si="22"/>
        <v>#REF!</v>
      </c>
      <c r="AM21" s="27" t="e">
        <f t="shared" si="22"/>
        <v>#REF!</v>
      </c>
      <c r="AN21" s="27" t="e">
        <f t="shared" si="22"/>
        <v>#REF!</v>
      </c>
      <c r="AO21" s="27" t="e">
        <f t="shared" si="22"/>
        <v>#REF!</v>
      </c>
      <c r="AP21" s="27" t="e">
        <f t="shared" si="22"/>
        <v>#REF!</v>
      </c>
      <c r="AQ21" s="27" t="e">
        <f t="shared" si="22"/>
        <v>#REF!</v>
      </c>
      <c r="AR21" s="27" t="e">
        <f t="shared" si="22"/>
        <v>#REF!</v>
      </c>
      <c r="AS21" s="27" t="e">
        <f t="shared" si="22"/>
        <v>#REF!</v>
      </c>
      <c r="AT21" s="27" t="e">
        <f t="shared" si="22"/>
        <v>#REF!</v>
      </c>
      <c r="AU21" s="27" t="e">
        <f t="shared" si="22"/>
        <v>#REF!</v>
      </c>
      <c r="AV21" s="27" t="e">
        <f t="shared" si="22"/>
        <v>#REF!</v>
      </c>
      <c r="AW21" s="27" t="e">
        <f t="shared" si="22"/>
        <v>#REF!</v>
      </c>
      <c r="AX21" s="27" t="e">
        <f t="shared" si="22"/>
        <v>#REF!</v>
      </c>
      <c r="AY21" s="27" t="e">
        <f t="shared" si="22"/>
        <v>#REF!</v>
      </c>
      <c r="AZ21" s="27" t="e">
        <f t="shared" si="22"/>
        <v>#REF!</v>
      </c>
      <c r="BA21" s="27" t="e">
        <f t="shared" si="22"/>
        <v>#REF!</v>
      </c>
      <c r="BB21" s="27" t="e">
        <f t="shared" si="22"/>
        <v>#REF!</v>
      </c>
      <c r="BC21" s="27" t="e">
        <f t="shared" si="22"/>
        <v>#REF!</v>
      </c>
      <c r="BD21" s="27" t="e">
        <f t="shared" si="22"/>
        <v>#REF!</v>
      </c>
      <c r="BE21" s="27" t="e">
        <f t="shared" si="22"/>
        <v>#REF!</v>
      </c>
      <c r="BF21" s="27" t="e">
        <f t="shared" si="22"/>
        <v>#REF!</v>
      </c>
      <c r="BG21" s="27" t="e">
        <f t="shared" si="22"/>
        <v>#REF!</v>
      </c>
      <c r="BH21" s="27" t="e">
        <f t="shared" si="22"/>
        <v>#REF!</v>
      </c>
      <c r="BI21" s="27" t="e">
        <f t="shared" si="22"/>
        <v>#REF!</v>
      </c>
      <c r="BJ21" s="27" t="e">
        <f t="shared" si="22"/>
        <v>#REF!</v>
      </c>
      <c r="BK21" s="27" t="e">
        <f t="shared" si="22"/>
        <v>#REF!</v>
      </c>
      <c r="BL21" s="27" t="e">
        <f t="shared" si="22"/>
        <v>#REF!</v>
      </c>
      <c r="BM21" s="27" t="e">
        <f t="shared" si="22"/>
        <v>#REF!</v>
      </c>
      <c r="BN21" s="27" t="e">
        <f t="shared" si="22"/>
        <v>#REF!</v>
      </c>
      <c r="BO21" s="27" t="e">
        <f t="shared" si="22"/>
        <v>#REF!</v>
      </c>
      <c r="BP21" s="27" t="e">
        <f t="shared" si="22"/>
        <v>#REF!</v>
      </c>
      <c r="BQ21" s="27" t="e">
        <f t="shared" si="22"/>
        <v>#REF!</v>
      </c>
      <c r="BR21" s="27" t="e">
        <f t="shared" ref="BR21:CD21" si="23">BR16</f>
        <v>#REF!</v>
      </c>
      <c r="BS21" s="27" t="e">
        <f t="shared" si="23"/>
        <v>#REF!</v>
      </c>
      <c r="BT21" s="27" t="e">
        <f t="shared" si="23"/>
        <v>#REF!</v>
      </c>
      <c r="BU21" s="27" t="e">
        <f t="shared" si="23"/>
        <v>#REF!</v>
      </c>
      <c r="BV21" s="27" t="e">
        <f t="shared" si="23"/>
        <v>#REF!</v>
      </c>
      <c r="BW21" s="27" t="e">
        <f t="shared" si="23"/>
        <v>#REF!</v>
      </c>
      <c r="BX21" s="27" t="e">
        <f t="shared" si="23"/>
        <v>#REF!</v>
      </c>
      <c r="BY21" s="27" t="e">
        <f t="shared" si="23"/>
        <v>#REF!</v>
      </c>
      <c r="BZ21" s="27" t="e">
        <f t="shared" si="23"/>
        <v>#REF!</v>
      </c>
      <c r="CA21" s="27" t="e">
        <f t="shared" si="23"/>
        <v>#REF!</v>
      </c>
      <c r="CB21" s="27" t="e">
        <f t="shared" si="23"/>
        <v>#REF!</v>
      </c>
      <c r="CC21" s="27" t="e">
        <f t="shared" si="23"/>
        <v>#REF!</v>
      </c>
      <c r="CD21" s="27" t="e">
        <f t="shared" si="23"/>
        <v>#REF!</v>
      </c>
    </row>
    <row r="22" spans="1:82" x14ac:dyDescent="0.25">
      <c r="B22" s="17"/>
      <c r="C22" s="17"/>
      <c r="D22" s="18"/>
      <c r="E22" s="18"/>
      <c r="F22" s="18"/>
      <c r="G22" s="18"/>
      <c r="H22" s="18"/>
      <c r="I22" s="18"/>
      <c r="J22" s="18"/>
      <c r="K22" s="18"/>
      <c r="L22" s="18"/>
      <c r="M22" s="18"/>
      <c r="N22" s="18"/>
      <c r="O22" s="18"/>
      <c r="P22" s="18"/>
      <c r="Q22" s="18"/>
    </row>
    <row r="24" spans="1:82" ht="24" customHeight="1" x14ac:dyDescent="0.25">
      <c r="B24" s="317" t="s">
        <v>23</v>
      </c>
      <c r="C24" s="317"/>
      <c r="D24" s="28" t="e">
        <f>#REF!</f>
        <v>#REF!</v>
      </c>
      <c r="E24" s="28" t="e">
        <f>#REF!</f>
        <v>#REF!</v>
      </c>
      <c r="F24" s="28" t="e">
        <f>#REF!</f>
        <v>#REF!</v>
      </c>
      <c r="G24" s="28" t="e">
        <f>#REF!</f>
        <v>#REF!</v>
      </c>
      <c r="H24" s="28" t="e">
        <f>#REF!</f>
        <v>#REF!</v>
      </c>
      <c r="I24" s="28" t="e">
        <f>#REF!</f>
        <v>#REF!</v>
      </c>
      <c r="J24" s="28" t="e">
        <f>#REF!</f>
        <v>#REF!</v>
      </c>
      <c r="K24" s="28" t="e">
        <f>#REF!</f>
        <v>#REF!</v>
      </c>
      <c r="L24" s="28" t="e">
        <f>#REF!</f>
        <v>#REF!</v>
      </c>
      <c r="M24" s="28" t="e">
        <f>#REF!</f>
        <v>#REF!</v>
      </c>
      <c r="N24" s="28" t="e">
        <f>#REF!</f>
        <v>#REF!</v>
      </c>
      <c r="O24" s="28" t="e">
        <f>#REF!</f>
        <v>#REF!</v>
      </c>
      <c r="P24" s="28" t="e">
        <f>#REF!</f>
        <v>#REF!</v>
      </c>
      <c r="Q24" s="28" t="e">
        <f>#REF!</f>
        <v>#REF!</v>
      </c>
      <c r="R24" s="28" t="e">
        <f>#REF!</f>
        <v>#REF!</v>
      </c>
      <c r="S24" s="28" t="e">
        <f>#REF!</f>
        <v>#REF!</v>
      </c>
      <c r="T24" s="28" t="e">
        <f>#REF!</f>
        <v>#REF!</v>
      </c>
      <c r="U24" s="28" t="e">
        <f>#REF!</f>
        <v>#REF!</v>
      </c>
      <c r="V24" s="28" t="e">
        <f>#REF!</f>
        <v>#REF!</v>
      </c>
      <c r="W24" s="28" t="e">
        <f>#REF!</f>
        <v>#REF!</v>
      </c>
      <c r="X24" s="28" t="e">
        <f>#REF!</f>
        <v>#REF!</v>
      </c>
      <c r="Y24" s="28" t="e">
        <f>#REF!</f>
        <v>#REF!</v>
      </c>
      <c r="Z24" s="28" t="e">
        <f>#REF!</f>
        <v>#REF!</v>
      </c>
      <c r="AA24" s="28" t="e">
        <f>#REF!</f>
        <v>#REF!</v>
      </c>
      <c r="AB24" s="28" t="e">
        <f>#REF!</f>
        <v>#REF!</v>
      </c>
      <c r="AC24" s="28" t="e">
        <f>#REF!</f>
        <v>#REF!</v>
      </c>
      <c r="AD24" s="28" t="e">
        <f>#REF!</f>
        <v>#REF!</v>
      </c>
      <c r="AE24" s="28" t="e">
        <f>#REF!</f>
        <v>#REF!</v>
      </c>
      <c r="AF24" s="28" t="e">
        <f>#REF!</f>
        <v>#REF!</v>
      </c>
      <c r="AG24" s="28" t="e">
        <f>#REF!</f>
        <v>#REF!</v>
      </c>
      <c r="AH24" s="28" t="e">
        <f>#REF!</f>
        <v>#REF!</v>
      </c>
      <c r="AI24" s="28" t="e">
        <f>#REF!</f>
        <v>#REF!</v>
      </c>
      <c r="AJ24" s="28" t="e">
        <f>#REF!</f>
        <v>#REF!</v>
      </c>
      <c r="AK24" s="28" t="e">
        <f>#REF!</f>
        <v>#REF!</v>
      </c>
      <c r="AL24" s="28" t="e">
        <f>#REF!</f>
        <v>#REF!</v>
      </c>
      <c r="AM24" s="28" t="e">
        <f>#REF!</f>
        <v>#REF!</v>
      </c>
      <c r="AN24" s="28" t="e">
        <f>#REF!</f>
        <v>#REF!</v>
      </c>
      <c r="AO24" s="28" t="e">
        <f>#REF!</f>
        <v>#REF!</v>
      </c>
      <c r="AP24" s="28" t="e">
        <f>#REF!</f>
        <v>#REF!</v>
      </c>
      <c r="AQ24" s="28" t="e">
        <f>#REF!</f>
        <v>#REF!</v>
      </c>
      <c r="AR24" s="28" t="e">
        <f>#REF!</f>
        <v>#REF!</v>
      </c>
      <c r="AS24" s="28" t="e">
        <f>#REF!</f>
        <v>#REF!</v>
      </c>
      <c r="AT24" s="28" t="e">
        <f>#REF!</f>
        <v>#REF!</v>
      </c>
      <c r="AU24" s="28" t="e">
        <f>#REF!</f>
        <v>#REF!</v>
      </c>
      <c r="AV24" s="28" t="e">
        <f>#REF!</f>
        <v>#REF!</v>
      </c>
      <c r="AW24" s="28" t="e">
        <f>#REF!</f>
        <v>#REF!</v>
      </c>
      <c r="AX24" s="28" t="e">
        <f>#REF!</f>
        <v>#REF!</v>
      </c>
      <c r="AY24" s="28" t="e">
        <f>#REF!</f>
        <v>#REF!</v>
      </c>
      <c r="AZ24" s="28" t="e">
        <f>#REF!</f>
        <v>#REF!</v>
      </c>
      <c r="BA24" s="28" t="e">
        <f>#REF!</f>
        <v>#REF!</v>
      </c>
      <c r="BB24" s="28" t="e">
        <f>#REF!</f>
        <v>#REF!</v>
      </c>
      <c r="BC24" s="28" t="e">
        <f>#REF!</f>
        <v>#REF!</v>
      </c>
      <c r="BD24" s="28" t="e">
        <f>#REF!</f>
        <v>#REF!</v>
      </c>
      <c r="BE24" s="28" t="e">
        <f>#REF!</f>
        <v>#REF!</v>
      </c>
      <c r="BF24" s="28" t="e">
        <f>#REF!</f>
        <v>#REF!</v>
      </c>
      <c r="BG24" s="28" t="e">
        <f>#REF!</f>
        <v>#REF!</v>
      </c>
      <c r="BH24" s="28" t="e">
        <f>#REF!</f>
        <v>#REF!</v>
      </c>
      <c r="BI24" s="28" t="e">
        <f>#REF!</f>
        <v>#REF!</v>
      </c>
      <c r="BJ24" s="28" t="e">
        <f>#REF!</f>
        <v>#REF!</v>
      </c>
      <c r="BK24" s="28" t="e">
        <f>#REF!</f>
        <v>#REF!</v>
      </c>
      <c r="BL24" s="28" t="e">
        <f>#REF!</f>
        <v>#REF!</v>
      </c>
      <c r="BM24" s="28" t="e">
        <f>#REF!</f>
        <v>#REF!</v>
      </c>
      <c r="BN24" s="28" t="e">
        <f>#REF!</f>
        <v>#REF!</v>
      </c>
      <c r="BO24" s="28" t="e">
        <f>#REF!</f>
        <v>#REF!</v>
      </c>
      <c r="BP24" s="28" t="e">
        <f>#REF!</f>
        <v>#REF!</v>
      </c>
      <c r="BQ24" s="28" t="e">
        <f>#REF!</f>
        <v>#REF!</v>
      </c>
      <c r="BR24" s="28" t="e">
        <f>#REF!</f>
        <v>#REF!</v>
      </c>
      <c r="BS24" s="28" t="e">
        <f>#REF!</f>
        <v>#REF!</v>
      </c>
      <c r="BT24" s="28" t="e">
        <f>#REF!</f>
        <v>#REF!</v>
      </c>
      <c r="BU24" s="28" t="e">
        <f>#REF!</f>
        <v>#REF!</v>
      </c>
      <c r="BV24" s="28" t="e">
        <f>#REF!</f>
        <v>#REF!</v>
      </c>
      <c r="BW24" s="28" t="e">
        <f>#REF!</f>
        <v>#REF!</v>
      </c>
      <c r="BX24" s="28" t="e">
        <f>#REF!</f>
        <v>#REF!</v>
      </c>
      <c r="BY24" s="28" t="e">
        <f>#REF!</f>
        <v>#REF!</v>
      </c>
      <c r="BZ24" s="28" t="e">
        <f>#REF!</f>
        <v>#REF!</v>
      </c>
      <c r="CA24" s="28" t="e">
        <f>#REF!</f>
        <v>#REF!</v>
      </c>
      <c r="CB24" s="28" t="e">
        <f>#REF!</f>
        <v>#REF!</v>
      </c>
      <c r="CC24" s="28" t="e">
        <f>#REF!</f>
        <v>#REF!</v>
      </c>
      <c r="CD24" s="28" t="e">
        <f>#REF!</f>
        <v>#REF!</v>
      </c>
    </row>
    <row r="25" spans="1:82" ht="19.5" customHeight="1" x14ac:dyDescent="0.25">
      <c r="B25" s="317" t="s">
        <v>24</v>
      </c>
      <c r="C25" s="317"/>
      <c r="D25" s="28" t="e">
        <f>#REF!</f>
        <v>#REF!</v>
      </c>
      <c r="E25" s="28" t="e">
        <f>#REF!</f>
        <v>#REF!</v>
      </c>
      <c r="F25" s="28" t="e">
        <f>#REF!</f>
        <v>#REF!</v>
      </c>
      <c r="G25" s="28" t="e">
        <f>#REF!</f>
        <v>#REF!</v>
      </c>
      <c r="H25" s="28" t="e">
        <f>#REF!</f>
        <v>#REF!</v>
      </c>
      <c r="I25" s="28" t="e">
        <f>#REF!</f>
        <v>#REF!</v>
      </c>
      <c r="J25" s="28" t="e">
        <f>#REF!</f>
        <v>#REF!</v>
      </c>
      <c r="K25" s="28" t="e">
        <f>#REF!</f>
        <v>#REF!</v>
      </c>
      <c r="L25" s="28" t="e">
        <f>#REF!</f>
        <v>#REF!</v>
      </c>
      <c r="M25" s="28" t="e">
        <f>#REF!</f>
        <v>#REF!</v>
      </c>
      <c r="N25" s="28" t="e">
        <f>#REF!</f>
        <v>#REF!</v>
      </c>
      <c r="O25" s="28" t="e">
        <f>#REF!</f>
        <v>#REF!</v>
      </c>
      <c r="P25" s="28" t="e">
        <f>#REF!</f>
        <v>#REF!</v>
      </c>
      <c r="Q25" s="28" t="e">
        <f>#REF!</f>
        <v>#REF!</v>
      </c>
      <c r="R25" s="28" t="e">
        <f>#REF!</f>
        <v>#REF!</v>
      </c>
      <c r="S25" s="28" t="e">
        <f>#REF!</f>
        <v>#REF!</v>
      </c>
      <c r="T25" s="28" t="e">
        <f>#REF!</f>
        <v>#REF!</v>
      </c>
      <c r="U25" s="28" t="e">
        <f>#REF!</f>
        <v>#REF!</v>
      </c>
      <c r="V25" s="28" t="e">
        <f>#REF!</f>
        <v>#REF!</v>
      </c>
      <c r="W25" s="28" t="e">
        <f>#REF!</f>
        <v>#REF!</v>
      </c>
      <c r="X25" s="28" t="e">
        <f>#REF!</f>
        <v>#REF!</v>
      </c>
      <c r="Y25" s="28" t="e">
        <f>#REF!</f>
        <v>#REF!</v>
      </c>
      <c r="Z25" s="28" t="e">
        <f>#REF!</f>
        <v>#REF!</v>
      </c>
      <c r="AA25" s="28" t="e">
        <f>#REF!</f>
        <v>#REF!</v>
      </c>
      <c r="AB25" s="28" t="e">
        <f>#REF!</f>
        <v>#REF!</v>
      </c>
      <c r="AC25" s="28" t="e">
        <f>#REF!</f>
        <v>#REF!</v>
      </c>
      <c r="AD25" s="28" t="e">
        <f>#REF!</f>
        <v>#REF!</v>
      </c>
      <c r="AE25" s="28" t="e">
        <f>#REF!</f>
        <v>#REF!</v>
      </c>
      <c r="AF25" s="28" t="e">
        <f>#REF!</f>
        <v>#REF!</v>
      </c>
      <c r="AG25" s="28" t="e">
        <f>#REF!</f>
        <v>#REF!</v>
      </c>
      <c r="AH25" s="28" t="e">
        <f>#REF!</f>
        <v>#REF!</v>
      </c>
      <c r="AI25" s="28" t="e">
        <f>#REF!</f>
        <v>#REF!</v>
      </c>
      <c r="AJ25" s="28" t="e">
        <f>#REF!</f>
        <v>#REF!</v>
      </c>
      <c r="AK25" s="28" t="e">
        <f>#REF!</f>
        <v>#REF!</v>
      </c>
      <c r="AL25" s="28" t="e">
        <f>#REF!</f>
        <v>#REF!</v>
      </c>
      <c r="AM25" s="28" t="e">
        <f>#REF!</f>
        <v>#REF!</v>
      </c>
      <c r="AN25" s="28" t="e">
        <f>#REF!</f>
        <v>#REF!</v>
      </c>
      <c r="AO25" s="28" t="e">
        <f>#REF!</f>
        <v>#REF!</v>
      </c>
      <c r="AP25" s="28" t="e">
        <f>#REF!</f>
        <v>#REF!</v>
      </c>
      <c r="AQ25" s="28" t="e">
        <f>#REF!</f>
        <v>#REF!</v>
      </c>
      <c r="AR25" s="28" t="e">
        <f>#REF!</f>
        <v>#REF!</v>
      </c>
      <c r="AS25" s="28" t="e">
        <f>#REF!</f>
        <v>#REF!</v>
      </c>
      <c r="AT25" s="28" t="e">
        <f>#REF!</f>
        <v>#REF!</v>
      </c>
      <c r="AU25" s="28" t="e">
        <f>#REF!</f>
        <v>#REF!</v>
      </c>
      <c r="AV25" s="28" t="e">
        <f>#REF!</f>
        <v>#REF!</v>
      </c>
      <c r="AW25" s="28" t="e">
        <f>#REF!</f>
        <v>#REF!</v>
      </c>
      <c r="AX25" s="28" t="e">
        <f>#REF!</f>
        <v>#REF!</v>
      </c>
      <c r="AY25" s="28" t="e">
        <f>#REF!</f>
        <v>#REF!</v>
      </c>
      <c r="AZ25" s="28" t="e">
        <f>#REF!</f>
        <v>#REF!</v>
      </c>
      <c r="BA25" s="28" t="e">
        <f>#REF!</f>
        <v>#REF!</v>
      </c>
      <c r="BB25" s="28" t="e">
        <f>#REF!</f>
        <v>#REF!</v>
      </c>
      <c r="BC25" s="28" t="e">
        <f>#REF!</f>
        <v>#REF!</v>
      </c>
      <c r="BD25" s="28" t="e">
        <f>#REF!</f>
        <v>#REF!</v>
      </c>
      <c r="BE25" s="28" t="e">
        <f>#REF!</f>
        <v>#REF!</v>
      </c>
      <c r="BF25" s="28" t="e">
        <f>#REF!</f>
        <v>#REF!</v>
      </c>
      <c r="BG25" s="28" t="e">
        <f>#REF!</f>
        <v>#REF!</v>
      </c>
      <c r="BH25" s="28" t="e">
        <f>#REF!</f>
        <v>#REF!</v>
      </c>
      <c r="BI25" s="28" t="e">
        <f>#REF!</f>
        <v>#REF!</v>
      </c>
      <c r="BJ25" s="28" t="e">
        <f>#REF!</f>
        <v>#REF!</v>
      </c>
      <c r="BK25" s="28" t="e">
        <f>#REF!</f>
        <v>#REF!</v>
      </c>
      <c r="BL25" s="28" t="e">
        <f>#REF!</f>
        <v>#REF!</v>
      </c>
      <c r="BM25" s="28" t="e">
        <f>#REF!</f>
        <v>#REF!</v>
      </c>
      <c r="BN25" s="28" t="e">
        <f>#REF!</f>
        <v>#REF!</v>
      </c>
      <c r="BO25" s="28" t="e">
        <f>#REF!</f>
        <v>#REF!</v>
      </c>
      <c r="BP25" s="28" t="e">
        <f>#REF!</f>
        <v>#REF!</v>
      </c>
      <c r="BQ25" s="28" t="e">
        <f>#REF!</f>
        <v>#REF!</v>
      </c>
      <c r="BR25" s="28" t="e">
        <f>#REF!</f>
        <v>#REF!</v>
      </c>
      <c r="BS25" s="28" t="e">
        <f>#REF!</f>
        <v>#REF!</v>
      </c>
      <c r="BT25" s="28" t="e">
        <f>#REF!</f>
        <v>#REF!</v>
      </c>
      <c r="BU25" s="28" t="e">
        <f>#REF!</f>
        <v>#REF!</v>
      </c>
      <c r="BV25" s="28" t="e">
        <f>#REF!</f>
        <v>#REF!</v>
      </c>
      <c r="BW25" s="28" t="e">
        <f>#REF!</f>
        <v>#REF!</v>
      </c>
      <c r="BX25" s="28" t="e">
        <f>#REF!</f>
        <v>#REF!</v>
      </c>
      <c r="BY25" s="28" t="e">
        <f>#REF!</f>
        <v>#REF!</v>
      </c>
      <c r="BZ25" s="28" t="e">
        <f>#REF!</f>
        <v>#REF!</v>
      </c>
      <c r="CA25" s="28" t="e">
        <f>#REF!</f>
        <v>#REF!</v>
      </c>
      <c r="CB25" s="28" t="e">
        <f>#REF!</f>
        <v>#REF!</v>
      </c>
      <c r="CC25" s="28" t="e">
        <f>#REF!</f>
        <v>#REF!</v>
      </c>
      <c r="CD25" s="28" t="e">
        <f>#REF!</f>
        <v>#REF!</v>
      </c>
    </row>
  </sheetData>
  <mergeCells count="24">
    <mergeCell ref="BM18:BQ18"/>
    <mergeCell ref="BR18:BU18"/>
    <mergeCell ref="BV18:BY18"/>
    <mergeCell ref="BZ18:CD18"/>
    <mergeCell ref="AZ18:BD18"/>
    <mergeCell ref="BE18:BH18"/>
    <mergeCell ref="BI18:BL18"/>
    <mergeCell ref="AV18:AY18"/>
    <mergeCell ref="R18:U18"/>
    <mergeCell ref="V18:Y18"/>
    <mergeCell ref="Z18:AD18"/>
    <mergeCell ref="AE18:AH18"/>
    <mergeCell ref="M18:Q18"/>
    <mergeCell ref="B24:C24"/>
    <mergeCell ref="AI18:AL18"/>
    <mergeCell ref="AM18:AQ18"/>
    <mergeCell ref="AR18:AU18"/>
    <mergeCell ref="B25:C25"/>
    <mergeCell ref="E18:H18"/>
    <mergeCell ref="I18:L18"/>
    <mergeCell ref="B5:C5"/>
    <mergeCell ref="B6:C6"/>
    <mergeCell ref="B7:C7"/>
    <mergeCell ref="B8:C8"/>
  </mergeCells>
  <phoneticPr fontId="9" type="noConversion"/>
  <pageMargins left="0.75" right="0.75" top="1" bottom="1" header="0.4921259845" footer="0.4921259845"/>
  <pageSetup paperSize="9" orientation="portrait" horizontalDpi="200"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6</vt:i4>
      </vt:variant>
      <vt:variant>
        <vt:lpstr>Gráficos</vt:lpstr>
      </vt:variant>
      <vt:variant>
        <vt:i4>1</vt:i4>
      </vt:variant>
      <vt:variant>
        <vt:lpstr>Rangos con nombre</vt:lpstr>
      </vt:variant>
      <vt:variant>
        <vt:i4>2</vt:i4>
      </vt:variant>
    </vt:vector>
  </HeadingPairs>
  <TitlesOfParts>
    <vt:vector size="9" baseType="lpstr">
      <vt:lpstr>Plan de acción</vt:lpstr>
      <vt:lpstr>Resultados</vt:lpstr>
      <vt:lpstr>Explicación 5W-2H</vt:lpstr>
      <vt:lpstr>Metrics</vt:lpstr>
      <vt:lpstr>Six Sigma Follow-up</vt:lpstr>
      <vt:lpstr>template_project</vt:lpstr>
      <vt:lpstr>Progress Chart</vt:lpstr>
      <vt:lpstr>'Plan de acción'!Área_de_impresión</vt:lpstr>
      <vt:lpstr>'Plan de acción'!Títulos_a_imprimir</vt:lpstr>
    </vt:vector>
  </TitlesOfParts>
  <Company>HEMERIA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Jean-Charles Redon</dc:creator>
  <cp:lastModifiedBy>Martha Herrera Medina</cp:lastModifiedBy>
  <cp:lastPrinted>2024-05-15T03:31:25Z</cp:lastPrinted>
  <dcterms:created xsi:type="dcterms:W3CDTF">2001-02-06T09:07:26Z</dcterms:created>
  <dcterms:modified xsi:type="dcterms:W3CDTF">2026-01-19T02:43:12Z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ReviewCycleID">
    <vt:i4>271333137</vt:i4>
  </property>
  <property fmtid="{D5CDD505-2E9C-101B-9397-08002B2CF9AE}" pid="3" name="_NewReviewCycle">
    <vt:lpwstr/>
  </property>
  <property fmtid="{D5CDD505-2E9C-101B-9397-08002B2CF9AE}" pid="4" name="_EmailEntryID">
    <vt:lpwstr>00000000A87EF9224628104AAFF59ED647F2CD1C0700D62FBE529A9ED346B3D4BA42843CDB8C00000195A6FD0000D62FBE529A9ED346B3D4BA42843CDB8C0000019E8A2A0000</vt:lpwstr>
  </property>
  <property fmtid="{D5CDD505-2E9C-101B-9397-08002B2CF9AE}" pid="5" name="_EmailStoreID">
    <vt:lpwstr>0000000038A1BB1005E5101AA1BB08002B2A56C200006D737073742E646C6C00000000004E495441F9BFB80100AA0037D96E0000000044003A005C00450078006300680061006E00670065005C004D00520061006D006900720065007A0032003000300038002E007000730074000000</vt:lpwstr>
  </property>
  <property fmtid="{D5CDD505-2E9C-101B-9397-08002B2CF9AE}" pid="6" name="_ReviewingToolsShownOnce">
    <vt:lpwstr/>
  </property>
</Properties>
</file>